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975" windowHeight="11190" activeTab="0"/>
  </bookViews>
  <sheets>
    <sheet name="cover" sheetId="1" r:id="rId1"/>
    <sheet name="CPI_new" sheetId="2" r:id="rId2"/>
    <sheet name="CPI_Y-O-Y" sheetId="3" r:id="rId3"/>
    <sheet name="CPI_Nep &amp; Ind." sheetId="4" r:id="rId4"/>
    <sheet name="WPI" sheetId="5" r:id="rId5"/>
    <sheet name="WPI YOY" sheetId="6" r:id="rId6"/>
    <sheet name="NSWI" sheetId="7" r:id="rId7"/>
    <sheet name="Direction" sheetId="8" r:id="rId8"/>
    <sheet name="X-India" sheetId="9" r:id="rId9"/>
    <sheet name="X-China" sheetId="10" r:id="rId10"/>
    <sheet name="X-Other" sheetId="11" r:id="rId11"/>
    <sheet name="M-India" sheetId="12" r:id="rId12"/>
    <sheet name="M-China" sheetId="13" r:id="rId13"/>
    <sheet name="M-Other" sheetId="14" r:id="rId14"/>
    <sheet name="BOP" sheetId="15" r:id="rId15"/>
    <sheet name="M_India$" sheetId="16" r:id="rId16"/>
    <sheet name="X&amp;MPrice Index &amp;TOT" sheetId="17" r:id="rId17"/>
    <sheet name="Reserve" sheetId="18" r:id="rId18"/>
    <sheet name="Reserve$" sheetId="19" r:id="rId19"/>
    <sheet name="Exchange Rate &amp; Price of Oil .." sheetId="20" r:id="rId20"/>
    <sheet name="Customwise Trade" sheetId="21" r:id="rId21"/>
    <sheet name="GBO " sheetId="22" r:id="rId22"/>
    <sheet name="Revenue" sheetId="23" r:id="rId23"/>
    <sheet name="ODD" sheetId="24" r:id="rId24"/>
    <sheet name="MS " sheetId="25" r:id="rId25"/>
    <sheet name="CBS" sheetId="26" r:id="rId26"/>
    <sheet name="ODCS" sheetId="27" r:id="rId27"/>
    <sheet name="CALCB " sheetId="28" r:id="rId28"/>
    <sheet name="CALDB " sheetId="29" r:id="rId29"/>
    <sheet name="CALFC " sheetId="30" r:id="rId30"/>
    <sheet name="Deposits " sheetId="31" r:id="rId31"/>
    <sheet name="Sect credit )" sheetId="32" r:id="rId32"/>
    <sheet name="Secu Credit" sheetId="33" r:id="rId33"/>
    <sheet name="Loan to Gov Ent" sheetId="34" r:id="rId34"/>
    <sheet name="Monetary Operation" sheetId="35" r:id="rId35"/>
    <sheet name="Purchase &amp; Sale of FC" sheetId="36" r:id="rId36"/>
    <sheet name="Inter bank" sheetId="37" r:id="rId37"/>
    <sheet name="Int Rate" sheetId="38" r:id="rId38"/>
    <sheet name="TBs 91_364" sheetId="39" r:id="rId39"/>
  </sheets>
  <externalReferences>
    <externalReference r:id="rId42"/>
    <externalReference r:id="rId43"/>
    <externalReference r:id="rId44"/>
  </externalReferences>
  <definedNames>
    <definedName name="a" localSheetId="23">#REF!</definedName>
    <definedName name="a" localSheetId="22">#REF!</definedName>
    <definedName name="a" localSheetId="16">#REF!</definedName>
    <definedName name="a">#REF!</definedName>
    <definedName name="b" localSheetId="16">#REF!</definedName>
    <definedName name="b">#REF!</definedName>
    <definedName name="manoj" localSheetId="23">#REF!</definedName>
    <definedName name="manoj" localSheetId="22">#REF!</definedName>
    <definedName name="manoj" localSheetId="16">#REF!</definedName>
    <definedName name="manoj">#REF!</definedName>
    <definedName name="_xlnm.Print_Area" localSheetId="14">'BOP'!$B$1:$M$68</definedName>
    <definedName name="_xlnm.Print_Area" localSheetId="0">'cover'!$A$1:$H$47</definedName>
    <definedName name="_xlnm.Print_Area" localSheetId="20">'Customwise Trade'!$B$1:$I$21</definedName>
    <definedName name="_xlnm.Print_Area" localSheetId="7">'Direction'!$A$1:$H$58</definedName>
    <definedName name="_xlnm.Print_Area" localSheetId="19">'Exchange Rate &amp; Price of Oil ..'!$A$1:$O$89</definedName>
    <definedName name="_xlnm.Print_Area" localSheetId="21">'GBO '!$A$1:$H$53</definedName>
    <definedName name="_xlnm.Print_Area" localSheetId="37">'Int Rate'!$A$1:$AX$33</definedName>
    <definedName name="_xlnm.Print_Area" localSheetId="36">'Inter bank'!$A$1:$I$20</definedName>
    <definedName name="_xlnm.Print_Area" localSheetId="15">'M_India$'!$A$1:$L$19</definedName>
    <definedName name="_xlnm.Print_Area" localSheetId="12">'M-China'!$B$1:$H$49</definedName>
    <definedName name="_xlnm.Print_Area" localSheetId="11">'M-India'!$B$1:$H$58</definedName>
    <definedName name="_xlnm.Print_Area" localSheetId="34">'Monetary Operation'!$B$1:$L$69</definedName>
    <definedName name="_xlnm.Print_Area" localSheetId="13">'M-Other'!$B$1:$H$73</definedName>
    <definedName name="_xlnm.Print_Area" localSheetId="24">'MS '!$A$1:$K$37</definedName>
    <definedName name="_xlnm.Print_Area" localSheetId="23">'ODD'!$A$1:$H$40</definedName>
    <definedName name="_xlnm.Print_Area" localSheetId="35">'Purchase &amp; Sale of FC'!$A$1:$Q$20</definedName>
    <definedName name="_xlnm.Print_Area" localSheetId="17">'Reserve'!$A$1:$G$50</definedName>
    <definedName name="_xlnm.Print_Area" localSheetId="18">'Reserve$'!$A$1:$G$49</definedName>
    <definedName name="_xlnm.Print_Area" localSheetId="22">'Revenue'!$A$1:$J$21</definedName>
    <definedName name="_xlnm.Print_Area" localSheetId="38">'TBs 91_364'!$B$1:$L$19</definedName>
    <definedName name="_xlnm.Print_Area" localSheetId="16">'X&amp;MPrice Index &amp;TOT'!$A$1:$S$19</definedName>
    <definedName name="_xlnm.Print_Area" localSheetId="9">'X-China'!$B$1:$H$28</definedName>
    <definedName name="_xlnm.Print_Area" localSheetId="8">'X-India'!$B$1:$H$62</definedName>
    <definedName name="_xlnm.Print_Area" localSheetId="10">'X-Other'!$B$1:$H$21</definedName>
    <definedName name="q">#REF!</definedName>
  </definedNames>
  <calcPr fullCalcOnLoad="1"/>
</workbook>
</file>

<file path=xl/sharedStrings.xml><?xml version="1.0" encoding="utf-8"?>
<sst xmlns="http://schemas.openxmlformats.org/spreadsheetml/2006/main" count="2477" uniqueCount="1091">
  <si>
    <t xml:space="preserve">Current Macroeconomic and Financial Situation </t>
  </si>
  <si>
    <t>Table No.</t>
  </si>
  <si>
    <t>Prices</t>
  </si>
  <si>
    <t xml:space="preserve">National Consumer Price Index </t>
  </si>
  <si>
    <t>National Consumer Price Index (Monthly Series)</t>
  </si>
  <si>
    <t>Consumer Price Inflation in Nepal and India (Monthly Series)</t>
  </si>
  <si>
    <t xml:space="preserve">National Wholesale Price Index </t>
  </si>
  <si>
    <t>National Wholesale Price Index (Monthly Series)</t>
  </si>
  <si>
    <t>National Salary and Wage Rate Index</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</si>
  <si>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</si>
  <si>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</si>
  <si>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</si>
  <si>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</si>
  <si>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</si>
  <si>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</si>
  <si>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</si>
  <si>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</si>
  <si>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Imports from India against Payment  in US Dollar</t>
  </si>
  <si>
    <t>Export Unit Value Price Index</t>
  </si>
  <si>
    <t>Exchange Rate of US Dollar</t>
  </si>
  <si>
    <t>Price of Oil and Gold in the International Market</t>
  </si>
  <si>
    <t>Government Finance</t>
  </si>
  <si>
    <t>Government Budgetary Operation</t>
  </si>
  <si>
    <t>Government Revenue Collection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</si>
  <si>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</si>
  <si>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</si>
  <si>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</si>
  <si>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</si>
  <si>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</si>
  <si>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</si>
  <si>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</si>
  <si>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</si>
  <si>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 xml:space="preserve"> </t>
  </si>
  <si>
    <t>Deposit Details of Banks and Financial Institutions</t>
  </si>
  <si>
    <t>Sectorwise Outstanding Credit  of  Banks and Financial Institutions</t>
  </si>
  <si>
    <t>Securitywise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</si>
  <si>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</si>
  <si>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</si>
  <si>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</si>
  <si>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</si>
  <si>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</si>
  <si>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</si>
  <si>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</si>
  <si>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2014/15</t>
  </si>
  <si>
    <t>2015/16</t>
  </si>
  <si>
    <t>Amount (Rs. in million)</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</si>
  <si>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</si>
  <si>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</si>
  <si>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</si>
  <si>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</si>
  <si>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</si>
  <si>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</si>
  <si>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</si>
  <si>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</si>
  <si>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</si>
  <si>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</si>
  <si>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</si>
  <si>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</si>
  <si>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</si>
  <si>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</si>
  <si>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</si>
  <si>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(Rs. in million)</t>
  </si>
  <si>
    <t>No.</t>
  </si>
  <si>
    <t xml:space="preserve"> Name of Bonds/Ownership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</si>
  <si>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</si>
  <si>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</si>
  <si>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</si>
  <si>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</si>
  <si>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</si>
  <si>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</si>
  <si>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</si>
  <si>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t>
  </si>
  <si>
    <t>National Saving Bond</t>
  </si>
  <si>
    <t>Citizen Saving Bond</t>
  </si>
  <si>
    <t xml:space="preserve">    a. Nepal Rastra Bank (Secondary Market)</t>
  </si>
  <si>
    <t>Foreign Employment Bond</t>
  </si>
  <si>
    <t>a. Nepal Rastra Bank</t>
  </si>
  <si>
    <t>b. Others</t>
  </si>
  <si>
    <t>Total Domestic Debt</t>
  </si>
  <si>
    <t>Balance at NRB (Overdraft (+)/Surplus(-)</t>
  </si>
  <si>
    <t>Government Budgetary Operation+</t>
  </si>
  <si>
    <r>
      <t>(</t>
    </r>
    <r>
      <rPr>
        <b/>
        <i/>
        <sz val="9"/>
        <rFont val="Times New Roman"/>
        <family val="1"/>
      </rPr>
      <t>On Cash Basis)</t>
    </r>
  </si>
  <si>
    <t xml:space="preserve"> (Rs. in million)</t>
  </si>
  <si>
    <t>Heads</t>
  </si>
  <si>
    <t>Amount</t>
  </si>
  <si>
    <t>Annual</t>
  </si>
  <si>
    <t>Expenditure of Budget</t>
  </si>
  <si>
    <t xml:space="preserve">  Recurrent</t>
  </si>
  <si>
    <t xml:space="preserve">  Capital</t>
  </si>
  <si>
    <t xml:space="preserve">  Financial</t>
  </si>
  <si>
    <t>Total Expenditure</t>
  </si>
  <si>
    <t>Total Resources</t>
  </si>
  <si>
    <t>Revenue and Grants</t>
  </si>
  <si>
    <t>Revenue</t>
  </si>
  <si>
    <t>Foreign Grants</t>
  </si>
  <si>
    <t>Non-Budgetary Receipts, net</t>
  </si>
  <si>
    <t xml:space="preserve">Others </t>
  </si>
  <si>
    <t>V. A. T. Fund Account</t>
  </si>
  <si>
    <t>Customs Fund Account</t>
  </si>
  <si>
    <t>Reconstruction Fund Account</t>
  </si>
  <si>
    <t>Local Authorities' Accounts (LAA)#</t>
  </si>
  <si>
    <t>Deficits(-) Surplus(+)</t>
  </si>
  <si>
    <t>Sources of Financing</t>
  </si>
  <si>
    <t>Internal Loans</t>
  </si>
  <si>
    <t>Domestic Borrowings</t>
  </si>
  <si>
    <t>(i) Treasury Bills</t>
  </si>
  <si>
    <t>(ii) Development Bonds</t>
  </si>
  <si>
    <t>(iii) National Savings Certificates</t>
  </si>
  <si>
    <t>(iv) Citizen Saving Certificates</t>
  </si>
  <si>
    <t>(v) Foreign Employment Bond</t>
  </si>
  <si>
    <r>
      <t>Overdrafts</t>
    </r>
    <r>
      <rPr>
        <vertAlign val="superscript"/>
        <sz val="10"/>
        <rFont val="Times New Roman"/>
        <family val="1"/>
      </rPr>
      <t>++</t>
    </r>
  </si>
  <si>
    <t>Others@</t>
  </si>
  <si>
    <t>Principal Refund and Share Divestment</t>
  </si>
  <si>
    <t>Foreign Loans</t>
  </si>
  <si>
    <t>Miscellaneous Items:</t>
  </si>
  <si>
    <t>Foreign Grants received</t>
  </si>
  <si>
    <t>Foreign Loans received</t>
  </si>
  <si>
    <t xml:space="preserve"> #  Change in outstanding amount disbursed to VDC/DDC remaining unspent.</t>
  </si>
  <si>
    <t xml:space="preserve"> ++ Minus (-) indicates surplus.</t>
  </si>
  <si>
    <t>@ Interest from Government Treasury transactions and others.</t>
  </si>
  <si>
    <t>-</t>
  </si>
  <si>
    <t xml:space="preserve"> P :  Provisional</t>
  </si>
  <si>
    <t>2016/17P</t>
  </si>
  <si>
    <t>2016/17</t>
  </si>
  <si>
    <t>Six Months</t>
  </si>
  <si>
    <t>Growth Rate During Six Months</t>
  </si>
  <si>
    <t>Composition During Six Months</t>
  </si>
  <si>
    <r>
      <t>2016/17</t>
    </r>
    <r>
      <rPr>
        <b/>
        <vertAlign val="superscript"/>
        <sz val="10"/>
        <rFont val="Times New Roman"/>
        <family val="1"/>
      </rPr>
      <t>P</t>
    </r>
  </si>
  <si>
    <t xml:space="preserve"> +  Based on data reported by 8 offices of NRB,  69 branches of Rastriya Banijya Bank Limited, 49 branches of Nepal Bank Limited, 24 branches of Agriculture Development Bank, 9  branches of Everest Bank Limited, 4 branches of Global IME Bank Limited and 1 branch each from Nepal Bangladesh Bank Limited, NMB Bank Limited, Bank of Kathmandu Lumbini Limited and Century Commercial Bank Limited conducting government transactions and release report from 79  DTCOs and payment centres.</t>
  </si>
  <si>
    <t>Percent Change During Six  Months</t>
  </si>
  <si>
    <t>Mid-Jan</t>
  </si>
  <si>
    <t>Amount Change     
 Jul-Jan</t>
  </si>
  <si>
    <t>c. Foreign Grants</t>
  </si>
  <si>
    <t xml:space="preserve">a. Domestic Resources </t>
  </si>
  <si>
    <t>b. Foreign Loans</t>
  </si>
  <si>
    <t>Table 1</t>
  </si>
  <si>
    <t>(2014/15=100)</t>
  </si>
  <si>
    <t>Groups &amp; Sub-Groups</t>
  </si>
  <si>
    <t>Weight %</t>
  </si>
  <si>
    <t>2014/2015</t>
  </si>
  <si>
    <t>2015/2016</t>
  </si>
  <si>
    <t xml:space="preserve">2016/2017 </t>
  </si>
  <si>
    <t>Percentage Change</t>
  </si>
  <si>
    <t>Oct/Nov</t>
  </si>
  <si>
    <t>Nov/Dec</t>
  </si>
  <si>
    <t>Dec/Jan</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</si>
  <si>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</si>
  <si>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</si>
  <si>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</si>
  <si>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</si>
  <si>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</si>
  <si>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</si>
  <si>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</si>
  <si>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</si>
  <si>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</si>
  <si>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</si>
  <si>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</si>
  <si>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</si>
  <si>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</si>
  <si>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</si>
  <si>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</si>
  <si>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</si>
  <si>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</si>
  <si>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</si>
  <si>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</si>
  <si>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</si>
  <si>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</si>
  <si>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</si>
  <si>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</si>
  <si>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</si>
  <si>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</si>
  <si>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</si>
  <si>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</si>
  <si>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</si>
  <si>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</si>
  <si>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</si>
  <si>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</si>
  <si>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Consumer Price Index : Kathmandu Valley</t>
  </si>
  <si>
    <t>Consumer Price Index : Terai</t>
  </si>
  <si>
    <t>Consumer Price Index : Hill</t>
  </si>
  <si>
    <t>Consumer Price Index : Mountain</t>
  </si>
  <si>
    <t>Table 2</t>
  </si>
  <si>
    <t>(2014/15 = 100)</t>
  </si>
  <si>
    <t>(y-o-y)</t>
  </si>
  <si>
    <t>Mid- month</t>
  </si>
  <si>
    <t>Index</t>
  </si>
  <si>
    <t>Percent Change</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</si>
  <si>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</si>
  <si>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</si>
  <si>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</si>
  <si>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</si>
  <si>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</si>
  <si>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</si>
  <si>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</si>
  <si>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</si>
  <si>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</si>
  <si>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</si>
  <si>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</si>
  <si>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</si>
  <si>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</si>
  <si>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3</t>
  </si>
  <si>
    <t>(y-o-y changes)</t>
  </si>
  <si>
    <t>Months</t>
  </si>
  <si>
    <t>2012/13 (2069/70)</t>
  </si>
  <si>
    <t>Nepal</t>
  </si>
  <si>
    <t>India</t>
  </si>
  <si>
    <t>Deviation</t>
  </si>
  <si>
    <t xml:space="preserve">Note : </t>
  </si>
  <si>
    <t>1) CPI in Nepal (2014/15 = 100)</t>
  </si>
  <si>
    <t>2) CPI in India (2012 = 100)</t>
  </si>
  <si>
    <t>Table 4</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</si>
  <si>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</si>
  <si>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</si>
  <si>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</si>
  <si>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</si>
  <si>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</si>
  <si>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</si>
  <si>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</si>
  <si>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</si>
  <si>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</si>
  <si>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</si>
  <si>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</si>
  <si>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</si>
  <si>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</si>
  <si>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</si>
  <si>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</si>
  <si>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</si>
  <si>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</si>
  <si>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</si>
  <si>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</si>
  <si>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</si>
  <si>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</si>
  <si>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</si>
  <si>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</si>
  <si>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</si>
  <si>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</si>
  <si>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t>
  </si>
  <si>
    <t>Table 5</t>
  </si>
  <si>
    <t>(1999/00 = 100)</t>
  </si>
  <si>
    <t>Mid-Months</t>
  </si>
  <si>
    <t>Table 6</t>
  </si>
  <si>
    <t>(2004/05=100)</t>
  </si>
  <si>
    <t>Mid-January 2017 (Poush-2073)</t>
  </si>
  <si>
    <t>S.No.</t>
  </si>
  <si>
    <t>Groups/Sub-groups</t>
  </si>
  <si>
    <t>Weight</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</si>
  <si>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</si>
  <si>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</si>
  <si>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</si>
  <si>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</si>
  <si>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</si>
  <si>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</si>
  <si>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</si>
  <si>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</si>
  <si>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</si>
  <si>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</si>
  <si>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</si>
  <si>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</si>
  <si>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</si>
  <si>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</si>
  <si>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</si>
  <si>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</si>
  <si>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</si>
  <si>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</si>
  <si>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</si>
  <si>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</si>
  <si>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</si>
  <si>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</si>
  <si>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</si>
  <si>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</si>
  <si>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</si>
  <si>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</si>
  <si>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Table 7</t>
  </si>
  <si>
    <t>Direction of Foreign Trade*</t>
  </si>
  <si>
    <r>
      <t>2015/16</t>
    </r>
    <r>
      <rPr>
        <b/>
        <vertAlign val="superscript"/>
        <sz val="10"/>
        <rFont val="Times New Roman"/>
        <family val="1"/>
      </rPr>
      <t>R</t>
    </r>
  </si>
  <si>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</si>
  <si>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</si>
  <si>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</si>
  <si>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</si>
  <si>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</si>
  <si>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</si>
  <si>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</si>
  <si>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</si>
  <si>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</si>
  <si>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</si>
  <si>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</si>
  <si>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</si>
  <si>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</si>
  <si>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</si>
  <si>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</si>
  <si>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</si>
  <si>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</si>
  <si>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</si>
  <si>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</si>
  <si>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</si>
  <si>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</si>
  <si>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</si>
  <si>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</si>
  <si>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</si>
  <si>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</si>
  <si>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</si>
  <si>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</si>
  <si>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</si>
  <si>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r>
      <t>2015/16</t>
    </r>
    <r>
      <rPr>
        <b/>
        <vertAlign val="superscript"/>
        <sz val="9"/>
        <rFont val="Times New Roman"/>
        <family val="1"/>
      </rPr>
      <t>R</t>
    </r>
  </si>
  <si>
    <r>
      <t>2016/17</t>
    </r>
    <r>
      <rPr>
        <b/>
        <vertAlign val="superscript"/>
        <sz val="9"/>
        <rFont val="Times New Roman"/>
        <family val="1"/>
      </rPr>
      <t>P</t>
    </r>
  </si>
  <si>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</si>
  <si>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</si>
  <si>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</si>
  <si>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</si>
  <si>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</si>
  <si>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</si>
  <si>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</si>
  <si>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</si>
  <si>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</si>
  <si>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</si>
  <si>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</si>
  <si>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</si>
  <si>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</si>
  <si>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</si>
  <si>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</si>
  <si>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</si>
  <si>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</si>
  <si>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</si>
  <si>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</si>
  <si>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</si>
  <si>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</si>
  <si>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</si>
  <si>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</si>
  <si>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</si>
  <si>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</si>
  <si>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</si>
  <si>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</si>
  <si>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</si>
  <si>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</si>
  <si>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</si>
  <si>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</si>
  <si>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</si>
  <si>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</si>
  <si>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</si>
  <si>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</si>
  <si>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</si>
  <si>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</si>
  <si>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</si>
  <si>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</si>
  <si>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</si>
  <si>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</si>
  <si>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</si>
  <si>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</si>
  <si>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</si>
  <si>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</si>
  <si>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</si>
  <si>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</si>
  <si>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</si>
  <si>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</si>
  <si>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</si>
  <si>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</si>
  <si>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</si>
  <si>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</si>
  <si>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</si>
  <si>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</si>
  <si>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R= Revised, P= Povisional</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</si>
  <si>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</si>
  <si>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</si>
  <si>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</si>
  <si>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</si>
  <si>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</si>
  <si>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</si>
  <si>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</si>
  <si>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</si>
  <si>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</si>
  <si>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</si>
  <si>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</si>
  <si>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</si>
  <si>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</si>
  <si>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</si>
  <si>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</si>
  <si>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</si>
  <si>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</si>
  <si>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</si>
  <si>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</si>
  <si>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</si>
  <si>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</si>
  <si>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</si>
  <si>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</si>
  <si>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</si>
  <si>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</si>
  <si>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</si>
  <si>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</si>
  <si>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</si>
  <si>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</si>
  <si>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</si>
  <si>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</si>
  <si>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</si>
  <si>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</si>
  <si>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</si>
  <si>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</si>
  <si>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</si>
  <si>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</si>
  <si>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</si>
  <si>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</si>
  <si>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</si>
  <si>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</si>
  <si>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</si>
  <si>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</si>
  <si>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</si>
  <si>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</si>
  <si>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</si>
  <si>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</si>
  <si>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</si>
  <si>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</si>
  <si>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</si>
  <si>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</si>
  <si>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</si>
  <si>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</si>
  <si>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</si>
  <si>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</si>
  <si>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</si>
  <si>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</si>
  <si>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</si>
  <si>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</si>
  <si>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</si>
  <si>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</si>
  <si>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</si>
  <si>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</si>
  <si>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</si>
  <si>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</si>
  <si>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</si>
  <si>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</si>
  <si>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</si>
  <si>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</si>
  <si>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R= Revised, P= Povisional, * includes Paddy</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</si>
  <si>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</si>
  <si>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</si>
  <si>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</si>
  <si>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</si>
  <si>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</si>
  <si>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</si>
  <si>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</si>
  <si>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</si>
  <si>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</si>
  <si>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</si>
  <si>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</si>
  <si>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</si>
  <si>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</si>
  <si>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</si>
  <si>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</si>
  <si>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</si>
  <si>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</si>
  <si>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</si>
  <si>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</si>
  <si>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</si>
  <si>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</si>
  <si>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</si>
  <si>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</si>
  <si>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</si>
  <si>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</si>
  <si>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</si>
  <si>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</si>
  <si>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</si>
  <si>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</si>
  <si>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</si>
  <si>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</si>
  <si>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</si>
  <si>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</si>
  <si>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</si>
  <si>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</si>
  <si>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</si>
  <si>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</si>
  <si>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</si>
  <si>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</si>
  <si>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</si>
  <si>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</si>
  <si>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</si>
  <si>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</si>
  <si>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</si>
  <si>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</si>
  <si>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</si>
  <si>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</si>
  <si>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</si>
  <si>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</si>
  <si>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</si>
  <si>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</si>
  <si>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</si>
  <si>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</si>
  <si>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</si>
  <si>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</si>
  <si>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</si>
  <si>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</si>
  <si>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</si>
  <si>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</si>
  <si>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</si>
  <si>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</si>
  <si>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</si>
  <si>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</si>
  <si>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</si>
  <si>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</si>
  <si>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</si>
  <si>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</si>
  <si>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</si>
  <si>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</si>
  <si>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</si>
  <si>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</si>
  <si>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</si>
  <si>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</si>
  <si>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</si>
  <si>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</si>
  <si>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</si>
  <si>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</si>
  <si>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Six Months Data</t>
  </si>
  <si>
    <t>(Rs. in million )</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</si>
  <si>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</si>
  <si>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</si>
  <si>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</si>
  <si>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</si>
  <si>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</si>
  <si>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</si>
  <si>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</si>
  <si>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</si>
  <si>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</si>
  <si>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</si>
  <si>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</si>
  <si>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</si>
  <si>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</si>
  <si>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</si>
  <si>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</si>
  <si>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</si>
  <si>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</si>
  <si>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</si>
  <si>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 xml:space="preserve">Total </t>
  </si>
  <si>
    <t>Table 15</t>
  </si>
  <si>
    <t>Imports from India against Payment in US Dollar</t>
  </si>
  <si>
    <t>Mid-month</t>
  </si>
  <si>
    <t>2006/07</t>
  </si>
  <si>
    <t>2007/08</t>
  </si>
  <si>
    <t>2008/09</t>
  </si>
  <si>
    <t>2009/10</t>
  </si>
  <si>
    <t>2010/11</t>
  </si>
  <si>
    <t>2011/12</t>
  </si>
  <si>
    <t>2012/13</t>
  </si>
  <si>
    <t>2013/14</t>
  </si>
  <si>
    <r>
      <t>2016/17</t>
    </r>
    <r>
      <rPr>
        <b/>
        <vertAlign val="superscript"/>
        <sz val="11"/>
        <rFont val="Times New Roman"/>
        <family val="1"/>
      </rPr>
      <t>P</t>
    </r>
  </si>
  <si>
    <t>Total</t>
  </si>
  <si>
    <t>* The monthly data are updated based on the latest information from custom office and differ from earlier issues.</t>
  </si>
  <si>
    <t>Table 16</t>
  </si>
  <si>
    <t>Export and Import Unit Value Price Index and Terms of Trade</t>
  </si>
  <si>
    <t>(FY 2012/13 = 100)</t>
  </si>
  <si>
    <t xml:space="preserve">Import Unit Value Price Index </t>
  </si>
  <si>
    <t xml:space="preserve">Terms of Trade </t>
  </si>
  <si>
    <t>Mid-Month</t>
  </si>
  <si>
    <t>Percent 
Change</t>
  </si>
  <si>
    <t>Percentage 
Change</t>
  </si>
  <si>
    <t>August</t>
  </si>
  <si>
    <t>September</t>
  </si>
  <si>
    <t>October</t>
  </si>
  <si>
    <t>November</t>
  </si>
  <si>
    <t>December</t>
  </si>
  <si>
    <t>January</t>
  </si>
  <si>
    <t>February</t>
  </si>
  <si>
    <t>March</t>
  </si>
  <si>
    <t>April</t>
  </si>
  <si>
    <t>May</t>
  </si>
  <si>
    <t>June</t>
  </si>
  <si>
    <t>July</t>
  </si>
  <si>
    <t>Table 17</t>
  </si>
  <si>
    <t xml:space="preserve">Summary of Balance of Payments              </t>
  </si>
  <si>
    <t>Particulars</t>
  </si>
  <si>
    <r>
      <t xml:space="preserve">2016/17 </t>
    </r>
    <r>
      <rPr>
        <b/>
        <vertAlign val="superscript"/>
        <sz val="10"/>
        <rFont val="Times New Roman"/>
        <family val="1"/>
      </rPr>
      <t>P</t>
    </r>
  </si>
  <si>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</si>
  <si>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</si>
  <si>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</si>
  <si>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</si>
  <si>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</si>
  <si>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</si>
  <si>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</si>
  <si>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</si>
  <si>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</si>
  <si>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</si>
  <si>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</si>
  <si>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</si>
  <si>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</si>
  <si>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</si>
  <si>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</si>
  <si>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</si>
  <si>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</si>
  <si>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</si>
  <si>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</si>
  <si>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</si>
  <si>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</si>
  <si>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</si>
  <si>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</si>
  <si>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</si>
  <si>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</si>
  <si>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</si>
  <si>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</si>
  <si>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</si>
  <si>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</si>
  <si>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</si>
  <si>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</si>
  <si>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</si>
  <si>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</si>
  <si>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</si>
  <si>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</si>
  <si>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</si>
  <si>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</si>
  <si>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</si>
  <si>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</si>
  <si>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</si>
  <si>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</si>
  <si>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</si>
  <si>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</si>
  <si>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</si>
  <si>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</si>
  <si>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</si>
  <si>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</si>
  <si>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</si>
  <si>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</si>
  <si>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</si>
  <si>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</si>
  <si>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</si>
  <si>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Povisional</t>
  </si>
  <si>
    <t xml:space="preserve">* Change in reserve net is derived by netting out  reserves and related items (Group E) and currency and deposits </t>
  </si>
  <si>
    <t xml:space="preserve"> (under Group C)  with adjustment of valuation gain/loss.</t>
  </si>
  <si>
    <t>Table 18</t>
  </si>
  <si>
    <t>Gross Foreign Assets of the Banking Sector</t>
  </si>
  <si>
    <t>(Rs in million)</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</si>
  <si>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</si>
  <si>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</si>
  <si>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</si>
  <si>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</si>
  <si>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</si>
  <si>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</si>
  <si>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</si>
  <si>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</si>
  <si>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</si>
  <si>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</si>
  <si>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</si>
  <si>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</si>
  <si>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</si>
  <si>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</si>
  <si>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</si>
  <si>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</si>
  <si>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</si>
  <si>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</si>
  <si>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(G+H)***</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</si>
  <si>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</si>
  <si>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</si>
  <si>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</si>
  <si>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</si>
  <si>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</si>
  <si>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</si>
  <si>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</si>
  <si>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Table 20</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</si>
  <si>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</si>
  <si>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</si>
  <si>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</si>
  <si>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</si>
  <si>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</si>
  <si>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</si>
  <si>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</si>
  <si>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</si>
  <si>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</si>
  <si>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</si>
  <si>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</si>
  <si>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</si>
  <si>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</si>
  <si>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Mid-July</t>
  </si>
  <si>
    <t>Jul-Jul</t>
  </si>
  <si>
    <t>Jan-Jan</t>
  </si>
  <si>
    <t>2014</t>
  </si>
  <si>
    <t>2015</t>
  </si>
  <si>
    <t>2016</t>
  </si>
  <si>
    <t>Oil ($/barrel)*</t>
  </si>
  <si>
    <t>Gold ($/ounce)**</t>
  </si>
  <si>
    <t>* Crude Oil Brent</t>
  </si>
  <si>
    <t>** Refers to p.m. London historical fix.</t>
  </si>
  <si>
    <t xml:space="preserve">Sources: http://www.eia.gov/dnav/pet/hist/LeafHandler.ashx?n=PET&amp;s=RBRTE&amp;f=D </t>
  </si>
  <si>
    <t>http://www.kitco.com/gold.londonfix.html</t>
  </si>
  <si>
    <t>Table 22</t>
  </si>
  <si>
    <t>Table 23</t>
  </si>
  <si>
    <t>Export &amp; Import Unit Value Price Index and Terms of Trade</t>
  </si>
  <si>
    <t>Changes during six months</t>
  </si>
  <si>
    <t>Monetary Aggregates</t>
  </si>
  <si>
    <t xml:space="preserve">Jul </t>
  </si>
  <si>
    <t>Jan</t>
  </si>
  <si>
    <t>Jul (R)</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</si>
  <si>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</si>
  <si>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</si>
  <si>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</si>
  <si>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</si>
  <si>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</si>
  <si>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</si>
  <si>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</si>
  <si>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</si>
  <si>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</si>
  <si>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</si>
  <si>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</si>
  <si>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</si>
  <si>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</si>
  <si>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</si>
  <si>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</si>
  <si>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</si>
  <si>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</si>
  <si>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</si>
  <si>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</si>
  <si>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</si>
  <si>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</si>
  <si>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</si>
  <si>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</si>
  <si>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</si>
  <si>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</si>
  <si>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</si>
  <si>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</si>
  <si>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r>
      <t>1</t>
    </r>
    <r>
      <rPr>
        <b/>
        <sz val="10"/>
        <rFont val="Times New Roman"/>
        <family val="1"/>
      </rPr>
      <t>/</t>
    </r>
    <r>
      <rPr>
        <sz val="10"/>
        <rFont val="Times New Roman"/>
        <family val="1"/>
      </rPr>
      <t xml:space="preserve"> Adjusting the exchange valuation gain (+)/loss (-) of  Rs. </t>
    </r>
  </si>
  <si>
    <t>million</t>
  </si>
  <si>
    <r>
      <t>2/</t>
    </r>
    <r>
      <rPr>
        <sz val="10"/>
        <rFont val="Times New Roman"/>
        <family val="1"/>
      </rPr>
      <t xml:space="preserve"> Adjusting the exchange valuation gain (+)/loss (-) of  Rs. </t>
    </r>
  </si>
  <si>
    <t>R= Revised, P = Provisional</t>
  </si>
  <si>
    <t>Memorandum Items</t>
  </si>
  <si>
    <t>Money multiplier (M1)</t>
  </si>
  <si>
    <t>Money multiplier (M1+)</t>
  </si>
  <si>
    <t>Money multiplier (M2)</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</si>
  <si>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</si>
  <si>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</si>
  <si>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</si>
  <si>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</si>
  <si>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</si>
  <si>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</si>
  <si>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</si>
  <si>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</si>
  <si>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</si>
  <si>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</si>
  <si>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</si>
  <si>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</si>
  <si>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</si>
  <si>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</si>
  <si>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</si>
  <si>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</si>
  <si>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</si>
  <si>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</si>
  <si>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</si>
  <si>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</si>
  <si>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</si>
  <si>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</si>
  <si>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</si>
  <si>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</si>
  <si>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</si>
  <si>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</si>
  <si>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</si>
  <si>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</si>
  <si>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</si>
  <si>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</si>
  <si>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</si>
  <si>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</si>
  <si>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</si>
  <si>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</si>
  <si>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</si>
  <si>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</si>
  <si>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</si>
  <si>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</si>
  <si>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</si>
  <si>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</si>
  <si>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</si>
  <si>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</si>
  <si>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</si>
  <si>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</si>
  <si>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</si>
  <si>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</si>
  <si>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</si>
  <si>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</si>
  <si>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</si>
  <si>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</si>
  <si>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</si>
  <si>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</si>
  <si>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</si>
  <si>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</si>
  <si>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</si>
  <si>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</si>
  <si>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</si>
  <si>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</si>
  <si>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</si>
  <si>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</si>
  <si>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</si>
  <si>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</si>
  <si>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</si>
  <si>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</si>
  <si>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</si>
  <si>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</si>
  <si>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</si>
  <si>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</si>
  <si>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</si>
  <si>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</si>
  <si>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</si>
  <si>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</si>
  <si>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</si>
  <si>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</si>
  <si>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</si>
  <si>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</si>
  <si>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</si>
  <si>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</si>
  <si>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</si>
  <si>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 xml:space="preserve">    5.2 Balance with Nepal Rastra Bank</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</si>
  <si>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</si>
  <si>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</si>
  <si>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</si>
  <si>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</si>
  <si>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</si>
  <si>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</si>
  <si>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</si>
  <si>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</si>
  <si>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</si>
  <si>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</si>
  <si>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</si>
  <si>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</si>
  <si>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</si>
  <si>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</si>
  <si>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</si>
  <si>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</si>
  <si>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</si>
  <si>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</si>
  <si>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</si>
  <si>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</si>
  <si>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</si>
  <si>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</si>
  <si>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</si>
  <si>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</si>
  <si>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</si>
  <si>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</si>
  <si>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</si>
  <si>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</si>
  <si>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</si>
  <si>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</si>
  <si>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</si>
  <si>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</si>
  <si>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</si>
  <si>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</si>
  <si>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</si>
  <si>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</si>
  <si>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</si>
  <si>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</si>
  <si>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</si>
  <si>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</si>
  <si>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</si>
  <si>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</si>
  <si>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</si>
  <si>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</si>
  <si>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</si>
  <si>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</si>
  <si>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</si>
  <si>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</si>
  <si>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</si>
  <si>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</si>
  <si>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</si>
  <si>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</si>
  <si>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</si>
  <si>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</si>
  <si>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</si>
  <si>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</si>
  <si>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</si>
  <si>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</si>
  <si>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</si>
  <si>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</si>
  <si>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</si>
  <si>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</si>
  <si>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</si>
  <si>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</si>
  <si>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</si>
  <si>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</si>
  <si>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</si>
  <si>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</si>
  <si>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</si>
  <si>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Loging and Timber Production / Furniture</t>
  </si>
  <si>
    <t xml:space="preserve">     9.4 Rural Development Banks</t>
  </si>
  <si>
    <t xml:space="preserve">     3.9 Paper</t>
  </si>
  <si>
    <t xml:space="preserve">     9.5 Saving and Debt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</si>
  <si>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</si>
  <si>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</si>
  <si>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</si>
  <si>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</si>
  <si>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</si>
  <si>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</si>
  <si>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</si>
  <si>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</si>
  <si>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</si>
  <si>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</si>
  <si>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</si>
  <si>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</si>
  <si>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</si>
  <si>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</si>
  <si>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</si>
  <si>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</si>
  <si>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</si>
  <si>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</si>
  <si>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</si>
  <si>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</si>
  <si>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</si>
  <si>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</si>
  <si>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</si>
  <si>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</si>
  <si>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</si>
  <si>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</si>
  <si>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</si>
  <si>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</si>
  <si>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</si>
  <si>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</si>
  <si>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</si>
  <si>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</si>
  <si>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</si>
  <si>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</si>
  <si>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</si>
  <si>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</si>
  <si>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</si>
  <si>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</si>
  <si>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</si>
  <si>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</si>
  <si>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</si>
  <si>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</si>
  <si>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</si>
  <si>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</si>
  <si>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</si>
  <si>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</si>
  <si>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</si>
  <si>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</si>
  <si>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</si>
  <si>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</si>
  <si>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</si>
  <si>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</si>
  <si>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</si>
  <si>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</si>
  <si>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</si>
  <si>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Jan (P)</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</si>
  <si>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</si>
  <si>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</si>
  <si>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</si>
  <si>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</si>
  <si>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</si>
  <si>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</si>
  <si>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</si>
  <si>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</si>
  <si>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</si>
  <si>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</si>
  <si>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</si>
  <si>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</si>
  <si>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</si>
  <si>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</si>
  <si>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</si>
  <si>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</si>
  <si>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</si>
  <si>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</si>
  <si>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</si>
  <si>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</si>
  <si>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</si>
  <si>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</si>
  <si>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</si>
  <si>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</si>
  <si>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</si>
  <si>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</si>
  <si>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</si>
  <si>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</si>
  <si>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</si>
  <si>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</si>
  <si>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</si>
  <si>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</si>
  <si>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</si>
  <si>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</si>
  <si>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</si>
  <si>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</si>
  <si>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</si>
  <si>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</si>
  <si>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</si>
  <si>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</si>
  <si>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</si>
  <si>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Loan of  Commercial Banks to Government Enterprises</t>
  </si>
  <si>
    <t>Jul</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</si>
  <si>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</si>
  <si>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</si>
  <si>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</si>
  <si>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</si>
  <si>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</si>
  <si>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</si>
  <si>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</si>
  <si>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</si>
  <si>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</si>
  <si>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</si>
  <si>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</si>
  <si>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35</t>
  </si>
  <si>
    <t>Outright Sale Auction</t>
  </si>
  <si>
    <t>Standing Liquidity Facility</t>
  </si>
  <si>
    <t>Interest Rate* (%)</t>
  </si>
  <si>
    <t>Reverse Repo Auction</t>
  </si>
  <si>
    <t>Repo Auction (7 days)</t>
  </si>
  <si>
    <t>Deposit Auction (90 days)</t>
  </si>
  <si>
    <t xml:space="preserve"> Interest Rate(%)*</t>
  </si>
  <si>
    <t>Under interest Rate Corridor System</t>
  </si>
  <si>
    <t>14 Days Deposit Auction</t>
  </si>
  <si>
    <t>14 Days Repo Auction</t>
  </si>
  <si>
    <t>Interest Rate(%)*</t>
  </si>
  <si>
    <t>*Weighted average interest rate.</t>
  </si>
  <si>
    <t>Table 36</t>
  </si>
  <si>
    <t>( Amount in million)</t>
  </si>
  <si>
    <t>Purchase/Sale of Convertible Currency</t>
  </si>
  <si>
    <t>IC Purchase</t>
  </si>
  <si>
    <t>Purchase</t>
  </si>
  <si>
    <t>Sale</t>
  </si>
  <si>
    <t>Net 
Injection</t>
  </si>
  <si>
    <t>US$</t>
  </si>
  <si>
    <t>Nrs.</t>
  </si>
  <si>
    <t>US$ Sale</t>
  </si>
  <si>
    <t>Table 37</t>
  </si>
  <si>
    <t>Among Commercial Banks</t>
  </si>
  <si>
    <r>
      <t>Among Others</t>
    </r>
    <r>
      <rPr>
        <b/>
        <vertAlign val="superscript"/>
        <sz val="10"/>
        <rFont val="Times New Roman"/>
        <family val="1"/>
      </rPr>
      <t>#</t>
    </r>
  </si>
  <si>
    <t>Interest rate</t>
  </si>
  <si>
    <t># Interbank transaction among A &amp; B, A &amp; C, B &amp; B, B &amp; C and C &amp; C class banks and financial institutions.</t>
  </si>
  <si>
    <t>Table 38</t>
  </si>
  <si>
    <t>Structure of Interest Rate</t>
  </si>
  <si>
    <t>(Percent per annum)</t>
  </si>
  <si>
    <t>Year</t>
  </si>
  <si>
    <t>Jun</t>
  </si>
  <si>
    <t>Aug</t>
  </si>
  <si>
    <t>Sep</t>
  </si>
  <si>
    <t>Oct</t>
  </si>
  <si>
    <t>Nov</t>
  </si>
  <si>
    <t>Dec</t>
  </si>
  <si>
    <t>Feb</t>
  </si>
  <si>
    <t>Mar</t>
  </si>
  <si>
    <t>Apr</t>
  </si>
  <si>
    <t>Sept</t>
  </si>
  <si>
    <t>A. Policy Rates</t>
  </si>
  <si>
    <t>CRR</t>
  </si>
  <si>
    <t>Commercial Banks</t>
  </si>
  <si>
    <t>Development Banks</t>
  </si>
  <si>
    <t>Finance Companies</t>
  </si>
  <si>
    <t>Bank Rate</t>
  </si>
  <si>
    <t>Refinance Rates Against Loans to:</t>
  </si>
  <si>
    <t>Special Refinance</t>
  </si>
  <si>
    <t>General Refinance</t>
  </si>
  <si>
    <t>Export Credit in Foreign Currency</t>
  </si>
  <si>
    <t>LIBOR+0.25</t>
  </si>
  <si>
    <t>Standing Liquidity Facility (SLF)  Rate ^</t>
  </si>
  <si>
    <t>Standing Liquidity Facility (SLF) Penal Rate#</t>
  </si>
  <si>
    <t>B. Government Securities</t>
  </si>
  <si>
    <t>T-bills (28 days)*</t>
  </si>
  <si>
    <t>T-bills (91 days)*</t>
  </si>
  <si>
    <t>T-bills (182 days)*</t>
  </si>
  <si>
    <t>T-bills (364 days)*</t>
  </si>
  <si>
    <t>Development Bonds</t>
  </si>
  <si>
    <t>5.0-9.0</t>
  </si>
  <si>
    <t>5.0-9.5</t>
  </si>
  <si>
    <t>3.25-9.5</t>
  </si>
  <si>
    <t>3.08-9.5</t>
  </si>
  <si>
    <t>2.65-9.5</t>
  </si>
  <si>
    <t>2.65-9.0</t>
  </si>
  <si>
    <t>National/Citizen SCs</t>
  </si>
  <si>
    <t>6.0-9.5</t>
  </si>
  <si>
    <t>6.0-10.0</t>
  </si>
  <si>
    <t>6.0-10</t>
  </si>
  <si>
    <t>C. Interbank Rate of Commercial Banks</t>
  </si>
  <si>
    <t>D. Weighted Average Deposit Rate (Commercial Banks)</t>
  </si>
  <si>
    <t>E. Weighted Average Lending Rate (Commercial Banks)</t>
  </si>
  <si>
    <t>F. Base Rate (Commercial Banks)$</t>
  </si>
  <si>
    <t>^ The SLF rate is fixed as same as bank rate effective from  August 16, 2012</t>
  </si>
  <si>
    <r>
      <t>#</t>
    </r>
    <r>
      <rPr>
        <sz val="10"/>
        <rFont val="Times New Roman"/>
        <family val="1"/>
      </rPr>
      <t xml:space="preserve"> The SLF rate is determined at the penal rate added to the weighted average discount rate of  91-day Treasury Bills of the preceding week.</t>
    </r>
  </si>
  <si>
    <t>* Weighted average interest rate.</t>
  </si>
  <si>
    <t>$ Base rate has been compiled since January 2013.</t>
  </si>
  <si>
    <t>(In percent)</t>
  </si>
  <si>
    <t>TRB-91 Days</t>
  </si>
  <si>
    <t>TRB-364 Days</t>
  </si>
  <si>
    <t>Annual average</t>
  </si>
  <si>
    <t>Table 34</t>
  </si>
  <si>
    <t>Table 24</t>
  </si>
  <si>
    <t>Table 25</t>
  </si>
  <si>
    <t>Table 26</t>
  </si>
  <si>
    <t>Table 27</t>
  </si>
  <si>
    <t>Table 28</t>
  </si>
  <si>
    <t>Table 29</t>
  </si>
  <si>
    <t>Table 30</t>
  </si>
  <si>
    <t>Table 31</t>
  </si>
  <si>
    <t>Table 32</t>
  </si>
  <si>
    <t>Table 33</t>
  </si>
  <si>
    <t>Mid-Jul to Mid-Jan</t>
  </si>
  <si>
    <t xml:space="preserve">Six Months </t>
  </si>
  <si>
    <t>During six months</t>
  </si>
  <si>
    <t>(Based on the Six Months' Data of 2016/17)</t>
  </si>
  <si>
    <t xml:space="preserve">Summary of Balance of Payments </t>
  </si>
  <si>
    <t>Gross Foreign Assets of the Banking Sector in US Dollar</t>
  </si>
  <si>
    <t>Composition of Foreign Trade (Customwise)</t>
  </si>
  <si>
    <t>(y-o-y )</t>
  </si>
  <si>
    <t>2015 
Jul</t>
  </si>
  <si>
    <t>2016 
Jan</t>
  </si>
  <si>
    <t>2016 
Jul(R)</t>
  </si>
  <si>
    <t>2017 
Jan (P)</t>
  </si>
  <si>
    <t>2017
Jan(P)</t>
  </si>
  <si>
    <t>Table 39</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</si>
</sst>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00_);_(* \(#,##0.00\);_(* \-??_);_(@_)"/>
    <numFmt numFmtId="166" formatCode="0_);[Red]\(0\)"/>
    <numFmt numFmtId="167" formatCode="_(* #,##0_);_(* \(#,##0\);_(* \-??_);_(@_)"/>
    <numFmt numFmtId="168" formatCode="0.0_)"/>
    <numFmt numFmtId="169" formatCode="0.0"/>
    <numFmt numFmtId="170" formatCode="_(* #,##0.0_);_(* \(#,##0.0\);_(* &quot;-&quot;??_);_(@_)"/>
    <numFmt numFmtId="171" formatCode="#,##0.0"/>
    <numFmt numFmtId="172" formatCode="0.00_)"/>
    <numFmt numFmtId="173" formatCode="0.000_)"/>
    <numFmt numFmtId="174" formatCode="0.0_);[Red]\(0.0\)"/>
    <numFmt numFmtId="175" formatCode="0_)"/>
    <numFmt numFmtId="176" formatCode="0.000000"/>
    <numFmt numFmtId="177" formatCode="0.00000"/>
    <numFmt numFmtId="178" formatCode="_-* #,##0.0_-;\-* #,##0.0_-;_-* &quot;-&quot;??_-;_-@_-"/>
    <numFmt numFmtId="179" formatCode="_-* #,##0.00_-;\-* #,##0.00_-;_-* &quot;-&quot;??_-;_-@_-"/>
    <numFmt numFmtId="180" formatCode="_-* #,##0.0000_-;\-* #,##0.0000_-;_-* &quot;-&quot;??_-;_-@_-"/>
    <numFmt numFmtId="181" formatCode="0.0000"/>
    <numFmt numFmtId="182" formatCode="_(* #,##0_);_(* \(#,##0\);_(* &quot;-&quot;??_);_(@_)"/>
    <numFmt numFmtId="183" formatCode="0.0000_)"/>
    <numFmt numFmtId="184" formatCode="0.000"/>
  </numFmts>
  <fonts count="94">
    <font>
      <sz val="11"/>
      <color theme="1"/>
      <name val="Calibri"/>
      <family val="2"/>
    </font>
    <font>
      <sz val="11"/>
      <color indexed="8"/>
      <name val="Calibri"/>
      <family val="2"/>
    </font>
    <font>
      <sz val="10"/>
      <name val="Arial"/>
      <family val="2"/>
    </font>
    <font>
      <b/>
      <sz val="16"/>
      <color indexed="8"/>
      <name val="Times New Roman"/>
      <family val="1"/>
    </font>
    <font>
      <sz val="12"/>
      <name val="Times New Roman"/>
      <family val="1"/>
    </font>
    <font>
      <b/>
      <i/>
      <sz val="12"/>
      <name val="Times New Roman"/>
      <family val="1"/>
    </font>
    <font>
      <b/>
      <sz val="12"/>
      <name val="Times New Roman"/>
      <family val="1"/>
    </font>
    <font>
      <sz val="10"/>
      <name val="Courier"/>
      <family val="3"/>
    </font>
    <font>
      <sz val="10"/>
      <name val="Times New Roman"/>
      <family val="1"/>
    </font>
    <font>
      <sz val="14"/>
      <name val="AngsanaUPC"/>
      <family val="1"/>
    </font>
    <font>
      <sz val="10"/>
      <color indexed="8"/>
      <name val="Times New Roman"/>
      <family val="2"/>
    </font>
    <font>
      <sz val="12"/>
      <name val="Helv"/>
      <family val="0"/>
    </font>
    <font>
      <sz val="12"/>
      <name val="Univers (WN)"/>
      <family val="2"/>
    </font>
    <font>
      <b/>
      <sz val="10"/>
      <name val="Times New Roman"/>
      <family val="1"/>
    </font>
    <font>
      <i/>
      <sz val="9"/>
      <name val="Times New Roman"/>
      <family val="1"/>
    </font>
    <font>
      <i/>
      <sz val="10"/>
      <name val="Times New Roman"/>
      <family val="1"/>
    </font>
    <font>
      <b/>
      <i/>
      <sz val="10"/>
      <name val="Times New Roman"/>
      <family val="1"/>
    </font>
    <font>
      <b/>
      <sz val="11"/>
      <color indexed="8"/>
      <name val="Calibri"/>
      <family val="2"/>
    </font>
    <font>
      <b/>
      <i/>
      <sz val="9"/>
      <name val="Times New Roman"/>
      <family val="1"/>
    </font>
    <font>
      <b/>
      <sz val="10"/>
      <name val="Arial"/>
      <family val="2"/>
    </font>
    <font>
      <b/>
      <vertAlign val="superscript"/>
      <sz val="10"/>
      <name val="Times New Roman"/>
      <family val="1"/>
    </font>
    <font>
      <vertAlign val="superscript"/>
      <sz val="10"/>
      <name val="Times New Roman"/>
      <family val="1"/>
    </font>
    <font>
      <i/>
      <sz val="10"/>
      <name val="Arial"/>
      <family val="2"/>
    </font>
    <font>
      <sz val="8"/>
      <name val="Arial"/>
      <family val="2"/>
    </font>
    <font>
      <b/>
      <sz val="9"/>
      <name val="Times New Roman"/>
      <family val="1"/>
    </font>
    <font>
      <sz val="8"/>
      <name val="Times New Roman"/>
      <family val="1"/>
    </font>
    <font>
      <sz val="9"/>
      <name val="Times New Roman"/>
      <family val="1"/>
    </font>
    <font>
      <b/>
      <sz val="10"/>
      <color indexed="8"/>
      <name val="Times New Roman"/>
      <family val="1"/>
    </font>
    <font>
      <b/>
      <vertAlign val="superscript"/>
      <sz val="9"/>
      <name val="Times New Roman"/>
      <family val="1"/>
    </font>
    <font>
      <b/>
      <sz val="18"/>
      <name val="Book Antiqua"/>
      <family val="1"/>
    </font>
    <font>
      <sz val="14"/>
      <name val="Book Antiqua"/>
      <family val="1"/>
    </font>
    <font>
      <b/>
      <vertAlign val="superscript"/>
      <sz val="11"/>
      <name val="Times New Roman"/>
      <family val="1"/>
    </font>
    <font>
      <sz val="11"/>
      <name val="Times New Roman"/>
      <family val="1"/>
    </font>
    <font>
      <b/>
      <u val="single"/>
      <sz val="10"/>
      <name val="Times New Roman"/>
      <family val="1"/>
    </font>
    <font>
      <b/>
      <sz val="8"/>
      <name val="Times New Roman"/>
      <family val="1"/>
    </font>
    <font>
      <sz val="8"/>
      <name val="Helv"/>
      <family val="0"/>
    </font>
    <font>
      <u val="single"/>
      <sz val="10"/>
      <name val="Times New Roman"/>
      <family val="1"/>
    </font>
    <font>
      <b/>
      <i/>
      <sz val="10"/>
      <color indexed="10"/>
      <name val="Times New Roman"/>
      <family val="1"/>
    </font>
    <font>
      <b/>
      <sz val="10"/>
      <color indexed="10"/>
      <name val="Times New Roman"/>
      <family val="1"/>
    </font>
    <font>
      <b/>
      <i/>
      <vertAlign val="superscript"/>
      <sz val="11"/>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sz val="10.5"/>
      <color indexed="8"/>
      <name val="Calibri"/>
      <family val="2"/>
    </font>
    <font>
      <b/>
      <u val="single"/>
      <sz val="10"/>
      <color indexed="8"/>
      <name val="Times New Roman"/>
      <family val="1"/>
    </font>
    <font>
      <sz val="10"/>
      <color indexed="8"/>
      <name val="Calibri"/>
      <family val="2"/>
    </font>
    <font>
      <sz val="9"/>
      <color indexed="8"/>
      <name val="Times New Roman"/>
      <family val="1"/>
    </font>
    <font>
      <u val="single"/>
      <sz val="10"/>
      <color indexed="12"/>
      <name val="Calibri"/>
      <family val="2"/>
    </font>
    <font>
      <sz val="9"/>
      <color indexed="8"/>
      <name val="Verdana"/>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Calibri"/>
      <family val="2"/>
    </font>
    <font>
      <sz val="10"/>
      <color theme="1"/>
      <name val="Times New Roman"/>
      <family val="1"/>
    </font>
    <font>
      <b/>
      <u val="single"/>
      <sz val="10"/>
      <color theme="1"/>
      <name val="Times New Roman"/>
      <family val="1"/>
    </font>
    <font>
      <b/>
      <sz val="10"/>
      <color theme="1"/>
      <name val="Times New Roman"/>
      <family val="1"/>
    </font>
    <font>
      <sz val="10"/>
      <color theme="1"/>
      <name val="Calibri"/>
      <family val="2"/>
    </font>
    <font>
      <sz val="9"/>
      <color theme="1"/>
      <name val="Times New Roman"/>
      <family val="1"/>
    </font>
    <font>
      <u val="single"/>
      <sz val="10"/>
      <color theme="10"/>
      <name val="Calibri"/>
      <family val="2"/>
    </font>
    <font>
      <sz val="9"/>
      <color rgb="FF000000"/>
      <name val="Verdana"/>
      <family val="2"/>
    </font>
    <font>
      <b/>
      <sz val="12"/>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59996342659"/>
        <bgColor indexed="64"/>
      </patternFill>
    </fill>
    <fill>
      <patternFill patternType="solid">
        <fgColor theme="0" tint="-0.24993999302387238"/>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border>
    <border>
      <left style="thin"/>
      <right/>
      <top style="thin"/>
      <bottom/>
    </border>
    <border>
      <left/>
      <right/>
      <top style="thin"/>
      <bottom/>
    </border>
    <border>
      <left/>
      <right style="thin"/>
      <top style="thin"/>
      <bottom/>
    </border>
    <border>
      <left style="thin"/>
      <right style="medium"/>
      <top style="thin"/>
      <bottom/>
    </border>
    <border>
      <left style="medium"/>
      <right style="thin"/>
      <top style="thin"/>
      <bottom/>
    </border>
    <border>
      <left style="medium"/>
      <right/>
      <top/>
      <bottom/>
    </border>
    <border>
      <left style="thin"/>
      <right style="thin"/>
      <top/>
      <bottom/>
    </border>
    <border>
      <left style="thin"/>
      <right/>
      <top/>
      <bottom/>
    </border>
    <border>
      <left/>
      <right style="thin"/>
      <top/>
      <bottom/>
    </border>
    <border>
      <left style="thin"/>
      <right style="medium"/>
      <top/>
      <bottom/>
    </border>
    <border>
      <left style="medium"/>
      <right/>
      <top/>
      <bottom style="medium"/>
    </border>
    <border>
      <left style="thin"/>
      <right style="thin"/>
      <top/>
      <bottom style="medium"/>
    </border>
    <border>
      <left/>
      <right/>
      <top style="medium"/>
      <bottom/>
    </border>
    <border>
      <left style="thin"/>
      <right style="thin"/>
      <top/>
      <bottom style="thin"/>
    </border>
    <border>
      <left style="double"/>
      <right style="thin"/>
      <top/>
      <bottom style="thin"/>
    </border>
    <border>
      <left style="thin"/>
      <right style="thin"/>
      <top style="thin"/>
      <bottom style="thin"/>
    </border>
    <border>
      <left/>
      <right style="double"/>
      <top style="thin"/>
      <bottom style="thin"/>
    </border>
    <border>
      <left style="double"/>
      <right style="thin"/>
      <top/>
      <bottom/>
    </border>
    <border>
      <left style="thin"/>
      <right style="double"/>
      <top/>
      <bottom/>
    </border>
    <border>
      <left style="double"/>
      <right/>
      <top/>
      <bottom/>
    </border>
    <border>
      <left style="thin"/>
      <right style="double"/>
      <top/>
      <bottom style="thin"/>
    </border>
    <border>
      <left style="medium"/>
      <right style="thin"/>
      <top style="medium"/>
      <bottom style="medium"/>
    </border>
    <border>
      <left style="thin"/>
      <right style="thin"/>
      <top style="medium"/>
      <bottom style="medium"/>
    </border>
    <border>
      <left style="thin"/>
      <right style="double"/>
      <top style="medium"/>
      <bottom style="medium"/>
    </border>
    <border>
      <left style="double"/>
      <right style="thin"/>
      <top style="medium"/>
      <bottom style="medium"/>
    </border>
    <border>
      <left style="double"/>
      <right style="thin"/>
      <top/>
      <bottom style="double"/>
    </border>
    <border>
      <left style="thin"/>
      <right style="thin"/>
      <top/>
      <bottom style="double"/>
    </border>
    <border>
      <left style="thin"/>
      <right style="double"/>
      <top/>
      <bottom style="double"/>
    </border>
    <border>
      <left style="thin"/>
      <right style="double"/>
      <top style="thin"/>
      <bottom/>
    </border>
    <border>
      <left style="double"/>
      <right style="thin"/>
      <top style="thin"/>
      <bottom/>
    </border>
    <border>
      <left style="thin"/>
      <right style="double"/>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color indexed="63"/>
      </right>
      <top style="double"/>
      <bottom>
        <color indexed="63"/>
      </bottom>
    </border>
    <border>
      <left style="thin"/>
      <right/>
      <top style="double"/>
      <bottom style="thin"/>
    </border>
    <border>
      <left style="thin">
        <color indexed="8"/>
      </left>
      <right style="thin">
        <color indexed="8"/>
      </right>
      <top/>
      <bottom style="thin">
        <color indexed="8"/>
      </bottom>
    </border>
    <border>
      <left style="double"/>
      <right/>
      <top style="thin"/>
      <bottom style="thin"/>
    </border>
    <border>
      <left style="thin"/>
      <right/>
      <top style="thin"/>
      <bottom style="thin"/>
    </border>
    <border>
      <left/>
      <right style="thin"/>
      <top style="thin"/>
      <bottom style="thin"/>
    </border>
    <border>
      <left style="thin"/>
      <right/>
      <top/>
      <bottom style="thin"/>
    </border>
    <border>
      <left>
        <color indexed="63"/>
      </left>
      <right>
        <color indexed="63"/>
      </right>
      <top>
        <color indexed="63"/>
      </top>
      <bottom style="thin"/>
    </border>
    <border>
      <left/>
      <right style="thin"/>
      <top style="thin"/>
      <bottom style="double"/>
    </border>
    <border>
      <left style="thin"/>
      <right style="thin"/>
      <top style="double"/>
      <bottom/>
    </border>
    <border>
      <left style="thin"/>
      <right>
        <color indexed="63"/>
      </right>
      <top>
        <color indexed="63"/>
      </top>
      <bottom style="double"/>
    </border>
    <border>
      <left style="double"/>
      <right style="thin"/>
      <top style="thin"/>
      <bottom style="thin"/>
    </border>
    <border>
      <left style="thin">
        <color indexed="8"/>
      </left>
      <right>
        <color indexed="63"/>
      </right>
      <top/>
      <bottom style="thin">
        <color indexed="8"/>
      </bottom>
    </border>
    <border>
      <left style="thin"/>
      <right style="thin"/>
      <top style="double"/>
      <bottom style="thin"/>
    </border>
    <border>
      <left/>
      <right/>
      <top style="thin"/>
      <bottom style="thin"/>
    </border>
    <border>
      <left/>
      <right style="thin"/>
      <top/>
      <bottom style="thin"/>
    </border>
    <border>
      <left style="double"/>
      <right style="thin"/>
      <top style="double"/>
      <bottom/>
    </border>
    <border>
      <left style="thin"/>
      <right/>
      <top style="double"/>
      <bottom/>
    </border>
    <border>
      <left style="double"/>
      <right style="thin"/>
      <top style="double"/>
      <bottom style="thin"/>
    </border>
    <border>
      <left style="thin"/>
      <right style="double"/>
      <top style="double"/>
      <bottom/>
    </border>
    <border>
      <left style="double"/>
      <right/>
      <top style="thin"/>
      <bottom style="double"/>
    </border>
    <border>
      <left/>
      <right style="double"/>
      <top/>
      <bottom/>
    </border>
    <border>
      <left/>
      <right/>
      <top style="thin"/>
      <bottom style="double"/>
    </border>
    <border>
      <left style="double"/>
      <right/>
      <top style="double"/>
      <bottom/>
    </border>
    <border>
      <left/>
      <right style="double"/>
      <top style="double"/>
      <bottom/>
    </border>
    <border>
      <left>
        <color indexed="63"/>
      </left>
      <right style="double"/>
      <top style="thin"/>
      <bottom>
        <color indexed="63"/>
      </bottom>
    </border>
    <border>
      <left style="double"/>
      <right/>
      <top style="thin"/>
      <bottom/>
    </border>
    <border>
      <left style="double"/>
      <right/>
      <top/>
      <bottom style="thin"/>
    </border>
    <border>
      <left/>
      <right style="double"/>
      <top/>
      <bottom style="thin"/>
    </border>
    <border>
      <left style="double"/>
      <right/>
      <top/>
      <bottom style="double"/>
    </border>
    <border>
      <left>
        <color indexed="63"/>
      </left>
      <right style="thin"/>
      <top>
        <color indexed="63"/>
      </top>
      <bottom style="double"/>
    </border>
    <border>
      <left/>
      <right style="thin"/>
      <top/>
      <bottom style="medium"/>
    </border>
    <border>
      <left style="thin"/>
      <right style="double"/>
      <top/>
      <bottom style="medium"/>
    </border>
    <border>
      <left>
        <color indexed="63"/>
      </left>
      <right style="thin"/>
      <top style="double"/>
      <bottom>
        <color indexed="63"/>
      </bottom>
    </border>
    <border>
      <left/>
      <right/>
      <top/>
      <bottom style="double"/>
    </border>
    <border>
      <left>
        <color indexed="63"/>
      </left>
      <right style="double"/>
      <top>
        <color indexed="63"/>
      </top>
      <bottom style="double"/>
    </border>
    <border>
      <left/>
      <right style="double"/>
      <top style="thin"/>
      <bottom style="double"/>
    </border>
    <border>
      <left style="thin"/>
      <right style="hair"/>
      <top/>
      <bottom/>
    </border>
    <border>
      <left style="thin"/>
      <right style="hair"/>
      <top style="thin"/>
      <bottom style="double"/>
    </border>
    <border>
      <left/>
      <right style="thin"/>
      <top style="double"/>
      <bottom style="thin"/>
    </border>
    <border>
      <left style="thin"/>
      <right style="double"/>
      <top style="double"/>
      <bottom style="thin"/>
    </border>
    <border>
      <left/>
      <right/>
      <top style="double"/>
      <bottom style="thin"/>
    </border>
    <border>
      <left/>
      <right style="double"/>
      <top style="double"/>
      <bottom style="thin"/>
    </border>
    <border>
      <left style="double"/>
      <right style="thin"/>
      <top style="medium"/>
      <bottom/>
    </border>
    <border>
      <left style="double"/>
      <right/>
      <top/>
      <bottom style="medium"/>
    </border>
    <border>
      <left style="medium"/>
      <right/>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right style="medium"/>
      <top style="medium"/>
      <bottom/>
    </border>
    <border>
      <left/>
      <right style="medium"/>
      <top/>
      <bottom style="thin"/>
    </border>
    <border>
      <left style="double"/>
      <right/>
      <top style="double"/>
      <bottom style="double"/>
    </border>
    <border>
      <left/>
      <right/>
      <top style="double"/>
      <bottom style="double"/>
    </border>
    <border>
      <left/>
      <right style="double"/>
      <top style="double"/>
      <bottom style="double"/>
    </border>
    <border>
      <left style="double"/>
      <right/>
      <top style="double"/>
      <bottom style="thin"/>
    </border>
  </borders>
  <cellStyleXfs count="3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66"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167" fontId="0" fillId="0" borderId="0">
      <alignment/>
      <protection/>
    </xf>
    <xf numFmtId="0" fontId="2" fillId="0" borderId="0">
      <alignment/>
      <protection/>
    </xf>
    <xf numFmtId="167" fontId="0" fillId="0" borderId="0">
      <alignment/>
      <protection/>
    </xf>
    <xf numFmtId="0" fontId="2" fillId="0" borderId="0">
      <alignment/>
      <protection/>
    </xf>
    <xf numFmtId="167" fontId="0" fillId="0" borderId="0">
      <alignment/>
      <protection/>
    </xf>
    <xf numFmtId="0" fontId="2" fillId="0" borderId="0">
      <alignment/>
      <protection/>
    </xf>
    <xf numFmtId="167" fontId="0" fillId="0" borderId="0">
      <alignment/>
      <protection/>
    </xf>
    <xf numFmtId="167"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pplyAlignment="0">
      <protection/>
    </xf>
    <xf numFmtId="0" fontId="2" fillId="0" borderId="0" applyAlignment="0">
      <protection/>
    </xf>
    <xf numFmtId="0" fontId="4" fillId="0" borderId="0">
      <alignment/>
      <protection/>
    </xf>
    <xf numFmtId="0" fontId="2"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Alignment="0">
      <protection/>
    </xf>
    <xf numFmtId="0" fontId="2" fillId="0" borderId="0">
      <alignment/>
      <protection/>
    </xf>
    <xf numFmtId="167" fontId="0" fillId="0" borderId="0">
      <alignment/>
      <protection/>
    </xf>
    <xf numFmtId="0" fontId="2" fillId="0" borderId="0">
      <alignment/>
      <protection/>
    </xf>
    <xf numFmtId="167" fontId="0" fillId="0" borderId="0">
      <alignment/>
      <protection/>
    </xf>
    <xf numFmtId="0" fontId="2" fillId="0" borderId="0">
      <alignment/>
      <protection/>
    </xf>
    <xf numFmtId="167"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protection/>
    </xf>
    <xf numFmtId="0" fontId="8" fillId="0" borderId="0">
      <alignment/>
      <protection/>
    </xf>
    <xf numFmtId="0" fontId="2" fillId="0" borderId="0">
      <alignment/>
      <protection/>
    </xf>
    <xf numFmtId="0" fontId="0"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8"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1" fillId="0" borderId="0">
      <alignment/>
      <protection/>
    </xf>
    <xf numFmtId="168" fontId="11" fillId="0" borderId="0">
      <alignment/>
      <protection/>
    </xf>
    <xf numFmtId="168" fontId="11" fillId="0" borderId="0">
      <alignment/>
      <protection/>
    </xf>
    <xf numFmtId="168" fontId="11" fillId="0" borderId="0">
      <alignment/>
      <protection/>
    </xf>
    <xf numFmtId="168" fontId="11" fillId="0" borderId="0">
      <alignment/>
      <protection/>
    </xf>
    <xf numFmtId="0" fontId="2" fillId="0" borderId="0">
      <alignment/>
      <protection/>
    </xf>
    <xf numFmtId="0" fontId="2" fillId="0" borderId="0">
      <alignment/>
      <protection/>
    </xf>
    <xf numFmtId="168" fontId="11" fillId="0" borderId="0">
      <alignment/>
      <protection/>
    </xf>
    <xf numFmtId="0" fontId="2" fillId="0" borderId="0">
      <alignment/>
      <protection/>
    </xf>
    <xf numFmtId="0" fontId="2" fillId="0" borderId="0">
      <alignment/>
      <protection/>
    </xf>
    <xf numFmtId="168" fontId="11" fillId="0" borderId="0">
      <alignment/>
      <protection/>
    </xf>
    <xf numFmtId="0" fontId="2" fillId="0" borderId="0">
      <alignment/>
      <protection/>
    </xf>
    <xf numFmtId="0" fontId="2" fillId="0" borderId="0">
      <alignment/>
      <protection/>
    </xf>
    <xf numFmtId="167" fontId="0" fillId="0" borderId="0">
      <alignment/>
      <protection/>
    </xf>
    <xf numFmtId="0" fontId="9" fillId="0" borderId="0" applyFont="0" applyFill="0" applyBorder="0" applyAlignment="0" applyProtection="0"/>
    <xf numFmtId="0" fontId="2" fillId="0" borderId="0">
      <alignment/>
      <protection/>
    </xf>
    <xf numFmtId="0" fontId="2" fillId="0" borderId="0" applyAlignment="0">
      <protection/>
    </xf>
    <xf numFmtId="0" fontId="2" fillId="0" borderId="0" applyAlignment="0">
      <protection/>
    </xf>
    <xf numFmtId="167" fontId="0" fillId="0" borderId="0">
      <alignment/>
      <protection/>
    </xf>
    <xf numFmtId="0" fontId="7" fillId="0" borderId="0">
      <alignment/>
      <protection/>
    </xf>
    <xf numFmtId="177" fontId="7" fillId="0" borderId="0">
      <alignment/>
      <protection/>
    </xf>
    <xf numFmtId="165" fontId="7" fillId="0" borderId="0">
      <alignment/>
      <protection/>
    </xf>
    <xf numFmtId="165" fontId="7" fillId="0" borderId="0">
      <alignment/>
      <protection/>
    </xf>
    <xf numFmtId="165" fontId="7" fillId="0" borderId="0">
      <alignment/>
      <protection/>
    </xf>
    <xf numFmtId="0" fontId="2" fillId="0" borderId="0">
      <alignment/>
      <protection/>
    </xf>
    <xf numFmtId="0" fontId="8" fillId="0" borderId="0">
      <alignment/>
      <protection/>
    </xf>
    <xf numFmtId="168" fontId="7" fillId="0" borderId="0">
      <alignment/>
      <protection/>
    </xf>
    <xf numFmtId="0" fontId="2" fillId="0" borderId="0">
      <alignment/>
      <protection/>
    </xf>
    <xf numFmtId="0" fontId="2"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166" fontId="11"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2" fillId="0" borderId="0">
      <alignment/>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778">
    <xf numFmtId="0" fontId="0" fillId="0" borderId="0" xfId="0" applyFont="1" applyAlignment="1">
      <alignment/>
    </xf>
    <xf numFmtId="0" fontId="4" fillId="0" borderId="0" xfId="216" applyFont="1" applyAlignment="1">
      <alignment horizontal="centerContinuous"/>
      <protection/>
    </xf>
    <xf numFmtId="0" fontId="4" fillId="0" borderId="0" xfId="216" applyFont="1">
      <alignment/>
      <protection/>
    </xf>
    <xf numFmtId="0" fontId="5" fillId="0" borderId="0" xfId="216" applyFont="1" applyAlignment="1">
      <alignment horizontal="centerContinuous"/>
      <protection/>
    </xf>
    <xf numFmtId="0" fontId="5" fillId="0" borderId="0" xfId="216" applyFont="1">
      <alignment/>
      <protection/>
    </xf>
    <xf numFmtId="0" fontId="4" fillId="0" borderId="0" xfId="216" applyFont="1" applyBorder="1">
      <alignment/>
      <protection/>
    </xf>
    <xf numFmtId="0" fontId="6" fillId="0" borderId="0" xfId="216" applyFont="1">
      <alignment/>
      <protection/>
    </xf>
    <xf numFmtId="0" fontId="6" fillId="0" borderId="0" xfId="216" applyFont="1" applyAlignment="1">
      <alignment wrapText="1"/>
      <protection/>
    </xf>
    <xf numFmtId="164" fontId="4" fillId="0" borderId="0" xfId="286" applyNumberFormat="1" applyFont="1" applyAlignment="1" applyProtection="1">
      <alignment/>
      <protection/>
    </xf>
    <xf numFmtId="164" fontId="6" fillId="0" borderId="0" xfId="286" applyNumberFormat="1" applyFont="1" applyAlignment="1" applyProtection="1">
      <alignment/>
      <protection/>
    </xf>
    <xf numFmtId="0" fontId="6" fillId="0" borderId="0" xfId="216" applyFont="1" applyBorder="1">
      <alignment/>
      <protection/>
    </xf>
    <xf numFmtId="0" fontId="4" fillId="0" borderId="0" xfId="216" applyFont="1" applyFill="1" applyBorder="1">
      <alignment/>
      <protection/>
    </xf>
    <xf numFmtId="0" fontId="6" fillId="0" borderId="0" xfId="216" applyFont="1" applyBorder="1" applyAlignment="1">
      <alignment horizontal="left"/>
      <protection/>
    </xf>
    <xf numFmtId="0" fontId="2" fillId="0" borderId="0" xfId="229">
      <alignment/>
      <protection/>
    </xf>
    <xf numFmtId="0" fontId="13" fillId="0" borderId="10" xfId="161" applyFont="1" applyBorder="1" applyAlignment="1">
      <alignment horizontal="center"/>
      <protection/>
    </xf>
    <xf numFmtId="0" fontId="16" fillId="33" borderId="11" xfId="161" applyFont="1" applyFill="1" applyBorder="1" applyAlignment="1">
      <alignment horizontal="center"/>
      <protection/>
    </xf>
    <xf numFmtId="0" fontId="13" fillId="33" borderId="12" xfId="161" applyFont="1" applyFill="1" applyBorder="1">
      <alignment/>
      <protection/>
    </xf>
    <xf numFmtId="49" fontId="13" fillId="33" borderId="11" xfId="161" applyNumberFormat="1" applyFont="1" applyFill="1" applyBorder="1" applyAlignment="1">
      <alignment horizontal="center"/>
      <protection/>
    </xf>
    <xf numFmtId="0" fontId="13" fillId="33" borderId="13" xfId="161" applyFont="1" applyFill="1" applyBorder="1">
      <alignment/>
      <protection/>
    </xf>
    <xf numFmtId="0" fontId="13" fillId="33" borderId="14" xfId="161" applyFont="1" applyFill="1" applyBorder="1">
      <alignment/>
      <protection/>
    </xf>
    <xf numFmtId="0" fontId="16" fillId="33" borderId="11" xfId="161" applyFont="1" applyFill="1" applyBorder="1" applyAlignment="1" quotePrefix="1">
      <alignment horizontal="center"/>
      <protection/>
    </xf>
    <xf numFmtId="0" fontId="16" fillId="33" borderId="15" xfId="161" applyFont="1" applyFill="1" applyBorder="1" applyAlignment="1">
      <alignment horizontal="center"/>
      <protection/>
    </xf>
    <xf numFmtId="0" fontId="8" fillId="0" borderId="16" xfId="161" applyFont="1" applyBorder="1">
      <alignment/>
      <protection/>
    </xf>
    <xf numFmtId="169" fontId="8" fillId="0" borderId="11" xfId="161" applyNumberFormat="1" applyFont="1" applyBorder="1">
      <alignment/>
      <protection/>
    </xf>
    <xf numFmtId="169" fontId="8" fillId="0" borderId="11" xfId="161" applyNumberFormat="1" applyFont="1" applyFill="1" applyBorder="1" applyAlignment="1">
      <alignment horizontal="right"/>
      <protection/>
    </xf>
    <xf numFmtId="171" fontId="8" fillId="0" borderId="11" xfId="161" applyNumberFormat="1" applyFont="1" applyBorder="1" applyAlignment="1">
      <alignment horizontal="center"/>
      <protection/>
    </xf>
    <xf numFmtId="169" fontId="8" fillId="0" borderId="11" xfId="161" applyNumberFormat="1" applyFont="1" applyBorder="1" applyAlignment="1">
      <alignment horizontal="center"/>
      <protection/>
    </xf>
    <xf numFmtId="169" fontId="8" fillId="0" borderId="15" xfId="161" applyNumberFormat="1" applyFont="1" applyBorder="1" applyAlignment="1">
      <alignment horizontal="center"/>
      <protection/>
    </xf>
    <xf numFmtId="0" fontId="8" fillId="0" borderId="17" xfId="161" applyFont="1" applyBorder="1">
      <alignment/>
      <protection/>
    </xf>
    <xf numFmtId="169" fontId="8" fillId="0" borderId="18" xfId="161" applyNumberFormat="1" applyFont="1" applyBorder="1">
      <alignment/>
      <protection/>
    </xf>
    <xf numFmtId="169" fontId="8" fillId="0" borderId="18" xfId="161" applyNumberFormat="1" applyFont="1" applyFill="1" applyBorder="1" applyAlignment="1">
      <alignment horizontal="right"/>
      <protection/>
    </xf>
    <xf numFmtId="169" fontId="8" fillId="0" borderId="19" xfId="161" applyNumberFormat="1" applyFont="1" applyFill="1" applyBorder="1" applyAlignment="1">
      <alignment horizontal="right"/>
      <protection/>
    </xf>
    <xf numFmtId="171" fontId="8" fillId="0" borderId="20" xfId="161" applyNumberFormat="1" applyFont="1" applyBorder="1" applyAlignment="1">
      <alignment horizontal="center"/>
      <protection/>
    </xf>
    <xf numFmtId="171" fontId="8" fillId="0" borderId="18" xfId="161" applyNumberFormat="1" applyFont="1" applyBorder="1" applyAlignment="1">
      <alignment horizontal="center"/>
      <protection/>
    </xf>
    <xf numFmtId="169" fontId="8" fillId="0" borderId="18" xfId="161" applyNumberFormat="1" applyFont="1" applyBorder="1" applyAlignment="1">
      <alignment horizontal="center"/>
      <protection/>
    </xf>
    <xf numFmtId="169" fontId="8" fillId="0" borderId="21" xfId="161" applyNumberFormat="1" applyFont="1" applyBorder="1" applyAlignment="1">
      <alignment horizontal="center"/>
      <protection/>
    </xf>
    <xf numFmtId="169" fontId="8" fillId="0" borderId="18" xfId="161" applyNumberFormat="1" applyFont="1" applyBorder="1" applyAlignment="1">
      <alignment horizontal="right"/>
      <protection/>
    </xf>
    <xf numFmtId="169" fontId="8" fillId="0" borderId="19" xfId="161" applyNumberFormat="1" applyFont="1" applyBorder="1" applyAlignment="1">
      <alignment horizontal="right"/>
      <protection/>
    </xf>
    <xf numFmtId="0" fontId="13" fillId="0" borderId="22" xfId="161" applyFont="1" applyBorder="1">
      <alignment/>
      <protection/>
    </xf>
    <xf numFmtId="169" fontId="13" fillId="0" borderId="23" xfId="161" applyNumberFormat="1" applyFont="1" applyBorder="1">
      <alignment/>
      <protection/>
    </xf>
    <xf numFmtId="169" fontId="13" fillId="0" borderId="23" xfId="161" applyNumberFormat="1" applyFont="1" applyBorder="1" applyAlignment="1">
      <alignment horizontal="right"/>
      <protection/>
    </xf>
    <xf numFmtId="0" fontId="13" fillId="0" borderId="24" xfId="161" applyFont="1" applyBorder="1">
      <alignment/>
      <protection/>
    </xf>
    <xf numFmtId="169" fontId="13" fillId="0" borderId="24" xfId="161" applyNumberFormat="1" applyFont="1" applyBorder="1">
      <alignment/>
      <protection/>
    </xf>
    <xf numFmtId="169" fontId="13" fillId="0" borderId="24" xfId="161" applyNumberFormat="1" applyFont="1" applyBorder="1" applyAlignment="1">
      <alignment horizontal="right"/>
      <protection/>
    </xf>
    <xf numFmtId="171" fontId="8" fillId="0" borderId="24" xfId="161" applyNumberFormat="1" applyFont="1" applyBorder="1" applyAlignment="1">
      <alignment horizontal="center"/>
      <protection/>
    </xf>
    <xf numFmtId="169" fontId="8" fillId="0" borderId="24" xfId="161" applyNumberFormat="1" applyFont="1" applyBorder="1" applyAlignment="1">
      <alignment horizontal="center"/>
      <protection/>
    </xf>
    <xf numFmtId="0" fontId="8" fillId="0" borderId="0" xfId="161" applyFont="1">
      <alignment/>
      <protection/>
    </xf>
    <xf numFmtId="0" fontId="4" fillId="0" borderId="0" xfId="161" applyFont="1">
      <alignment/>
      <protection/>
    </xf>
    <xf numFmtId="169" fontId="4" fillId="0" borderId="0" xfId="161" applyNumberFormat="1" applyFont="1">
      <alignment/>
      <protection/>
    </xf>
    <xf numFmtId="0" fontId="13" fillId="0" borderId="0" xfId="161" applyFont="1" applyFill="1" applyBorder="1" applyAlignment="1">
      <alignment horizontal="center" vertical="center"/>
      <protection/>
    </xf>
    <xf numFmtId="0" fontId="0" fillId="0" borderId="0" xfId="173" applyAlignment="1">
      <alignment horizontal="justify" vertical="center"/>
      <protection/>
    </xf>
    <xf numFmtId="0" fontId="19" fillId="0" borderId="0" xfId="173" applyFont="1" applyBorder="1" applyAlignment="1">
      <alignment horizontal="center" vertical="center"/>
      <protection/>
    </xf>
    <xf numFmtId="49" fontId="13" fillId="34" borderId="25" xfId="173" applyNumberFormat="1" applyFont="1" applyFill="1" applyBorder="1" applyAlignment="1">
      <alignment horizontal="center" vertical="center"/>
      <protection/>
    </xf>
    <xf numFmtId="0" fontId="13" fillId="34" borderId="26" xfId="173" applyFont="1" applyFill="1" applyBorder="1" applyAlignment="1" applyProtection="1">
      <alignment horizontal="center" vertical="center"/>
      <protection/>
    </xf>
    <xf numFmtId="2" fontId="13" fillId="34" borderId="27" xfId="173" applyNumberFormat="1" applyFont="1" applyFill="1" applyBorder="1" applyAlignment="1">
      <alignment horizontal="center" vertical="center"/>
      <protection/>
    </xf>
    <xf numFmtId="49" fontId="13" fillId="34" borderId="27" xfId="173" applyNumberFormat="1" applyFont="1" applyFill="1" applyBorder="1" applyAlignment="1">
      <alignment horizontal="center" vertical="center"/>
      <protection/>
    </xf>
    <xf numFmtId="49" fontId="13" fillId="34" borderId="28" xfId="173" applyNumberFormat="1" applyFont="1" applyFill="1" applyBorder="1" applyAlignment="1">
      <alignment horizontal="center" vertical="center"/>
      <protection/>
    </xf>
    <xf numFmtId="0" fontId="13" fillId="0" borderId="29" xfId="173" applyFont="1" applyBorder="1" applyAlignment="1" applyProtection="1">
      <alignment horizontal="justify" vertical="center"/>
      <protection/>
    </xf>
    <xf numFmtId="169" fontId="13" fillId="0" borderId="18" xfId="173" applyNumberFormat="1" applyFont="1" applyBorder="1" applyAlignment="1" applyProtection="1">
      <alignment horizontal="right" vertical="center"/>
      <protection/>
    </xf>
    <xf numFmtId="169" fontId="13" fillId="0" borderId="18" xfId="173" applyNumberFormat="1" applyFont="1" applyBorder="1" applyAlignment="1">
      <alignment horizontal="center" vertical="center"/>
      <protection/>
    </xf>
    <xf numFmtId="169" fontId="13" fillId="0" borderId="30" xfId="173" applyNumberFormat="1" applyFont="1" applyBorder="1" applyAlignment="1">
      <alignment horizontal="center" vertical="center"/>
      <protection/>
    </xf>
    <xf numFmtId="169" fontId="13" fillId="0" borderId="18" xfId="173" applyNumberFormat="1" applyFont="1" applyFill="1" applyBorder="1" applyAlignment="1">
      <alignment horizontal="right" vertical="center"/>
      <protection/>
    </xf>
    <xf numFmtId="0" fontId="17" fillId="0" borderId="0" xfId="173" applyFont="1" applyAlignment="1">
      <alignment horizontal="justify" vertical="center"/>
      <protection/>
    </xf>
    <xf numFmtId="0" fontId="8" fillId="0" borderId="29" xfId="173" applyFont="1" applyBorder="1" applyAlignment="1" applyProtection="1">
      <alignment horizontal="left" vertical="center" indent="2"/>
      <protection/>
    </xf>
    <xf numFmtId="169" fontId="8" fillId="0" borderId="18" xfId="173" applyNumberFormat="1" applyFont="1" applyFill="1" applyBorder="1" applyAlignment="1">
      <alignment horizontal="right" vertical="center"/>
      <protection/>
    </xf>
    <xf numFmtId="169" fontId="8" fillId="0" borderId="18" xfId="173" applyNumberFormat="1" applyFont="1" applyBorder="1" applyAlignment="1">
      <alignment horizontal="center" vertical="center"/>
      <protection/>
    </xf>
    <xf numFmtId="169" fontId="8" fillId="0" borderId="30" xfId="173" applyNumberFormat="1" applyFont="1" applyBorder="1" applyAlignment="1">
      <alignment horizontal="center" vertical="center"/>
      <protection/>
    </xf>
    <xf numFmtId="0" fontId="13" fillId="0" borderId="31" xfId="173" applyFont="1" applyBorder="1" applyAlignment="1" applyProtection="1">
      <alignment horizontal="justify" vertical="center"/>
      <protection/>
    </xf>
    <xf numFmtId="169" fontId="8" fillId="35" borderId="18" xfId="173" applyNumberFormat="1" applyFont="1" applyFill="1" applyBorder="1" applyAlignment="1">
      <alignment horizontal="right" vertical="center"/>
      <protection/>
    </xf>
    <xf numFmtId="169" fontId="8" fillId="0" borderId="25" xfId="173" applyNumberFormat="1" applyFont="1" applyFill="1" applyBorder="1" applyAlignment="1">
      <alignment horizontal="right" vertical="center"/>
      <protection/>
    </xf>
    <xf numFmtId="169" fontId="8" fillId="0" borderId="25" xfId="173" applyNumberFormat="1" applyFont="1" applyBorder="1" applyAlignment="1">
      <alignment horizontal="center" vertical="center"/>
      <protection/>
    </xf>
    <xf numFmtId="169" fontId="8" fillId="0" borderId="32" xfId="173" applyNumberFormat="1" applyFont="1" applyBorder="1" applyAlignment="1">
      <alignment horizontal="center" vertical="center"/>
      <protection/>
    </xf>
    <xf numFmtId="0" fontId="8" fillId="0" borderId="29" xfId="173" applyFont="1" applyBorder="1" applyAlignment="1" applyProtection="1">
      <alignment horizontal="left" vertical="center"/>
      <protection/>
    </xf>
    <xf numFmtId="169" fontId="8" fillId="0" borderId="18" xfId="215" applyNumberFormat="1" applyFont="1" applyFill="1" applyBorder="1" applyAlignment="1">
      <alignment horizontal="right" vertical="center"/>
      <protection/>
    </xf>
    <xf numFmtId="0" fontId="13" fillId="0" borderId="33" xfId="173" applyFont="1" applyBorder="1" applyAlignment="1" applyProtection="1">
      <alignment horizontal="justify" vertical="center"/>
      <protection/>
    </xf>
    <xf numFmtId="169" fontId="13" fillId="0" borderId="34" xfId="173" applyNumberFormat="1" applyFont="1" applyBorder="1" applyAlignment="1" applyProtection="1">
      <alignment horizontal="right" vertical="center"/>
      <protection/>
    </xf>
    <xf numFmtId="169" fontId="13" fillId="0" borderId="34" xfId="173" applyNumberFormat="1" applyFont="1" applyBorder="1" applyAlignment="1">
      <alignment horizontal="center" vertical="center"/>
      <protection/>
    </xf>
    <xf numFmtId="169" fontId="13" fillId="0" borderId="35" xfId="173" applyNumberFormat="1" applyFont="1" applyBorder="1" applyAlignment="1">
      <alignment horizontal="center" vertical="center"/>
      <protection/>
    </xf>
    <xf numFmtId="169" fontId="13" fillId="0" borderId="34" xfId="173" applyNumberFormat="1" applyFont="1" applyFill="1" applyBorder="1" applyAlignment="1" applyProtection="1">
      <alignment horizontal="right" vertical="center"/>
      <protection/>
    </xf>
    <xf numFmtId="169" fontId="8" fillId="0" borderId="18" xfId="173" applyNumberFormat="1" applyFont="1" applyFill="1" applyBorder="1" applyAlignment="1" applyProtection="1">
      <alignment horizontal="right" vertical="center"/>
      <protection/>
    </xf>
    <xf numFmtId="0" fontId="15" fillId="0" borderId="29" xfId="173" applyFont="1" applyBorder="1" applyAlignment="1" applyProtection="1">
      <alignment horizontal="left" vertical="center" indent="2"/>
      <protection/>
    </xf>
    <xf numFmtId="169" fontId="15" fillId="0" borderId="18" xfId="173" applyNumberFormat="1" applyFont="1" applyFill="1" applyBorder="1" applyAlignment="1">
      <alignment horizontal="right" vertical="center"/>
      <protection/>
    </xf>
    <xf numFmtId="169" fontId="15" fillId="0" borderId="18" xfId="215" applyNumberFormat="1" applyFont="1" applyFill="1" applyBorder="1" applyAlignment="1">
      <alignment horizontal="right" vertical="center"/>
      <protection/>
    </xf>
    <xf numFmtId="169" fontId="15" fillId="0" borderId="18" xfId="173" applyNumberFormat="1" applyFont="1" applyBorder="1" applyAlignment="1">
      <alignment horizontal="center" vertical="center"/>
      <protection/>
    </xf>
    <xf numFmtId="169" fontId="15" fillId="0" borderId="30" xfId="173" applyNumberFormat="1" applyFont="1" applyBorder="1" applyAlignment="1">
      <alignment horizontal="center" vertical="center"/>
      <protection/>
    </xf>
    <xf numFmtId="43" fontId="8" fillId="0" borderId="18" xfId="120" applyFont="1" applyFill="1" applyBorder="1" applyAlignment="1">
      <alignment horizontal="right" vertical="center"/>
    </xf>
    <xf numFmtId="0" fontId="8" fillId="0" borderId="18" xfId="173" applyFont="1" applyBorder="1" applyAlignment="1">
      <alignment horizontal="right" vertical="center"/>
      <protection/>
    </xf>
    <xf numFmtId="170" fontId="8" fillId="0" borderId="18" xfId="85" applyNumberFormat="1" applyFont="1" applyBorder="1" applyAlignment="1">
      <alignment horizontal="right" vertical="center"/>
    </xf>
    <xf numFmtId="0" fontId="13" fillId="0" borderId="36" xfId="173" applyFont="1" applyBorder="1" applyAlignment="1" applyProtection="1">
      <alignment horizontal="justify" vertical="center"/>
      <protection/>
    </xf>
    <xf numFmtId="169" fontId="13" fillId="0" borderId="34" xfId="215" applyNumberFormat="1" applyFont="1" applyFill="1" applyBorder="1" applyAlignment="1">
      <alignment horizontal="right" vertical="center"/>
      <protection/>
    </xf>
    <xf numFmtId="0" fontId="8" fillId="0" borderId="29" xfId="173" applyFont="1" applyBorder="1" applyAlignment="1" applyProtection="1">
      <alignment horizontal="justify" vertical="center"/>
      <protection/>
    </xf>
    <xf numFmtId="169" fontId="8" fillId="0" borderId="18" xfId="215" applyNumberFormat="1" applyFont="1" applyFill="1" applyBorder="1" applyAlignment="1" applyProtection="1">
      <alignment horizontal="right" vertical="center"/>
      <protection/>
    </xf>
    <xf numFmtId="0" fontId="8" fillId="0" borderId="29" xfId="173" applyFont="1" applyBorder="1" applyAlignment="1" applyProtection="1">
      <alignment horizontal="left" vertical="center" indent="1"/>
      <protection/>
    </xf>
    <xf numFmtId="169" fontId="8" fillId="0" borderId="18" xfId="173" applyNumberFormat="1" applyFont="1" applyBorder="1" applyAlignment="1" quotePrefix="1">
      <alignment horizontal="center" vertical="center"/>
      <protection/>
    </xf>
    <xf numFmtId="169" fontId="8" fillId="0" borderId="0" xfId="173" applyNumberFormat="1" applyFont="1" applyAlignment="1">
      <alignment horizontal="right" vertical="center"/>
      <protection/>
    </xf>
    <xf numFmtId="169" fontId="8" fillId="0" borderId="18" xfId="215" applyNumberFormat="1" applyFont="1" applyBorder="1" applyAlignment="1" applyProtection="1">
      <alignment horizontal="right" vertical="center"/>
      <protection/>
    </xf>
    <xf numFmtId="169" fontId="8" fillId="0" borderId="18" xfId="173" applyNumberFormat="1" applyFont="1" applyBorder="1" applyAlignment="1" applyProtection="1">
      <alignment horizontal="right" vertical="center"/>
      <protection/>
    </xf>
    <xf numFmtId="169" fontId="8" fillId="0" borderId="18" xfId="173" applyNumberFormat="1" applyFont="1" applyBorder="1" applyAlignment="1" applyProtection="1">
      <alignment horizontal="center" vertical="center"/>
      <protection/>
    </xf>
    <xf numFmtId="0" fontId="84" fillId="0" borderId="29" xfId="173" applyFont="1" applyBorder="1" applyAlignment="1" quotePrefix="1">
      <alignment horizontal="left" indent="1"/>
      <protection/>
    </xf>
    <xf numFmtId="0" fontId="8" fillId="0" borderId="37" xfId="173" applyFont="1" applyBorder="1" applyAlignment="1" applyProtection="1">
      <alignment horizontal="justify" vertical="center"/>
      <protection/>
    </xf>
    <xf numFmtId="169" fontId="8" fillId="0" borderId="38" xfId="173" applyNumberFormat="1" applyFont="1" applyFill="1" applyBorder="1" applyAlignment="1" applyProtection="1">
      <alignment horizontal="right" vertical="center"/>
      <protection/>
    </xf>
    <xf numFmtId="169" fontId="8" fillId="0" borderId="38" xfId="215" applyNumberFormat="1" applyFont="1" applyFill="1" applyBorder="1" applyAlignment="1" applyProtection="1">
      <alignment horizontal="right" vertical="center"/>
      <protection/>
    </xf>
    <xf numFmtId="169" fontId="8" fillId="0" borderId="38" xfId="173" applyNumberFormat="1" applyFont="1" applyBorder="1" applyAlignment="1" applyProtection="1">
      <alignment horizontal="center" vertical="center"/>
      <protection/>
    </xf>
    <xf numFmtId="169" fontId="8" fillId="0" borderId="39" xfId="173" applyNumberFormat="1" applyFont="1" applyBorder="1" applyAlignment="1">
      <alignment horizontal="center" vertical="center"/>
      <protection/>
    </xf>
    <xf numFmtId="0" fontId="0" fillId="0" borderId="0" xfId="173" applyBorder="1" applyAlignment="1">
      <alignment horizontal="justify" vertical="center"/>
      <protection/>
    </xf>
    <xf numFmtId="169" fontId="2" fillId="0" borderId="0" xfId="173" applyNumberFormat="1" applyFont="1" applyBorder="1" applyAlignment="1" applyProtection="1">
      <alignment horizontal="center" vertical="center"/>
      <protection/>
    </xf>
    <xf numFmtId="169" fontId="2" fillId="0" borderId="0" xfId="173" applyNumberFormat="1" applyFont="1" applyBorder="1" applyAlignment="1">
      <alignment horizontal="center" vertical="center"/>
      <protection/>
    </xf>
    <xf numFmtId="0" fontId="22" fillId="0" borderId="0" xfId="173" applyFont="1" applyBorder="1" applyAlignment="1" applyProtection="1">
      <alignment horizontal="justify" vertical="center"/>
      <protection/>
    </xf>
    <xf numFmtId="169" fontId="2" fillId="0" borderId="0" xfId="173" applyNumberFormat="1" applyFont="1" applyFill="1" applyBorder="1" applyAlignment="1" applyProtection="1">
      <alignment horizontal="right" vertical="center"/>
      <protection/>
    </xf>
    <xf numFmtId="0" fontId="2" fillId="0" borderId="0" xfId="173" applyFont="1" applyBorder="1" applyAlignment="1" applyProtection="1">
      <alignment horizontal="justify" vertical="center"/>
      <protection/>
    </xf>
    <xf numFmtId="169" fontId="8" fillId="0" borderId="11" xfId="161" applyNumberFormat="1" applyFont="1" applyFill="1" applyBorder="1">
      <alignment/>
      <protection/>
    </xf>
    <xf numFmtId="169" fontId="8" fillId="0" borderId="18" xfId="161" applyNumberFormat="1" applyFont="1" applyFill="1" applyBorder="1">
      <alignment/>
      <protection/>
    </xf>
    <xf numFmtId="0" fontId="2" fillId="0" borderId="0" xfId="228">
      <alignment/>
      <protection/>
    </xf>
    <xf numFmtId="0" fontId="2" fillId="0" borderId="0" xfId="228" applyFill="1">
      <alignment/>
      <protection/>
    </xf>
    <xf numFmtId="0" fontId="2" fillId="0" borderId="0" xfId="228" applyFont="1" applyFill="1">
      <alignment/>
      <protection/>
    </xf>
    <xf numFmtId="0" fontId="2" fillId="0" borderId="0" xfId="228" applyFont="1">
      <alignment/>
      <protection/>
    </xf>
    <xf numFmtId="2" fontId="2" fillId="0" borderId="0" xfId="228" applyNumberFormat="1" applyFont="1" applyFill="1">
      <alignment/>
      <protection/>
    </xf>
    <xf numFmtId="2" fontId="2" fillId="0" borderId="0" xfId="228" applyNumberFormat="1" applyFont="1">
      <alignment/>
      <protection/>
    </xf>
    <xf numFmtId="169" fontId="2" fillId="0" borderId="0" xfId="228" applyNumberFormat="1">
      <alignment/>
      <protection/>
    </xf>
    <xf numFmtId="168" fontId="13" fillId="0" borderId="0" xfId="228" applyNumberFormat="1" applyFont="1" applyFill="1" applyBorder="1" applyAlignment="1" applyProtection="1">
      <alignment horizontal="right"/>
      <protection locked="0"/>
    </xf>
    <xf numFmtId="0" fontId="13" fillId="0" borderId="38" xfId="228" applyFont="1" applyBorder="1">
      <alignment/>
      <protection/>
    </xf>
    <xf numFmtId="0" fontId="13" fillId="0" borderId="37" xfId="228" applyFont="1" applyBorder="1">
      <alignment/>
      <protection/>
    </xf>
    <xf numFmtId="168" fontId="8" fillId="0" borderId="0" xfId="228" applyNumberFormat="1" applyFont="1" applyFill="1" applyBorder="1" applyAlignment="1" applyProtection="1">
      <alignment horizontal="right"/>
      <protection locked="0"/>
    </xf>
    <xf numFmtId="168" fontId="8" fillId="0" borderId="30" xfId="228" applyNumberFormat="1" applyFont="1" applyBorder="1" applyAlignment="1" applyProtection="1">
      <alignment horizontal="right"/>
      <protection locked="0"/>
    </xf>
    <xf numFmtId="168" fontId="8" fillId="0" borderId="18" xfId="228" applyNumberFormat="1" applyFont="1" applyBorder="1" applyAlignment="1" applyProtection="1">
      <alignment horizontal="right"/>
      <protection locked="0"/>
    </xf>
    <xf numFmtId="0" fontId="8" fillId="0" borderId="18" xfId="228" applyFont="1" applyBorder="1">
      <alignment/>
      <protection/>
    </xf>
    <xf numFmtId="0" fontId="8" fillId="0" borderId="29" xfId="228" applyFont="1" applyBorder="1">
      <alignment/>
      <protection/>
    </xf>
    <xf numFmtId="168" fontId="13" fillId="0" borderId="30" xfId="228" applyNumberFormat="1" applyFont="1" applyBorder="1" applyAlignment="1" applyProtection="1">
      <alignment horizontal="right"/>
      <protection locked="0"/>
    </xf>
    <xf numFmtId="168" fontId="13" fillId="0" borderId="18" xfId="228" applyNumberFormat="1" applyFont="1" applyBorder="1" applyAlignment="1" applyProtection="1">
      <alignment horizontal="right"/>
      <protection locked="0"/>
    </xf>
    <xf numFmtId="0" fontId="13" fillId="0" borderId="18" xfId="228" applyFont="1" applyBorder="1">
      <alignment/>
      <protection/>
    </xf>
    <xf numFmtId="0" fontId="13" fillId="0" borderId="29" xfId="228" applyFont="1" applyBorder="1">
      <alignment/>
      <protection/>
    </xf>
    <xf numFmtId="173" fontId="8" fillId="0" borderId="18" xfId="228" applyNumberFormat="1" applyFont="1" applyBorder="1" applyAlignment="1">
      <alignment horizontal="right"/>
      <protection/>
    </xf>
    <xf numFmtId="168" fontId="8" fillId="0" borderId="18" xfId="228" applyNumberFormat="1" applyFont="1" applyFill="1" applyBorder="1" applyAlignment="1">
      <alignment horizontal="right"/>
      <protection/>
    </xf>
    <xf numFmtId="168" fontId="8" fillId="0" borderId="18" xfId="228" applyNumberFormat="1" applyFont="1" applyBorder="1" applyAlignment="1">
      <alignment horizontal="right"/>
      <protection/>
    </xf>
    <xf numFmtId="0" fontId="8" fillId="0" borderId="18" xfId="228" applyFont="1" applyFill="1" applyBorder="1" applyAlignment="1" applyProtection="1">
      <alignment horizontal="left" indent="1"/>
      <protection locked="0"/>
    </xf>
    <xf numFmtId="1" fontId="15" fillId="0" borderId="29" xfId="228" applyNumberFormat="1" applyFont="1" applyBorder="1" applyProtection="1">
      <alignment/>
      <protection locked="0"/>
    </xf>
    <xf numFmtId="172" fontId="8" fillId="0" borderId="0" xfId="228" applyNumberFormat="1" applyFont="1" applyFill="1" applyBorder="1" applyAlignment="1" applyProtection="1">
      <alignment horizontal="right"/>
      <protection locked="0"/>
    </xf>
    <xf numFmtId="172" fontId="8" fillId="0" borderId="30" xfId="228" applyNumberFormat="1" applyFont="1" applyBorder="1" applyAlignment="1" applyProtection="1">
      <alignment horizontal="right"/>
      <protection locked="0"/>
    </xf>
    <xf numFmtId="172" fontId="8" fillId="0" borderId="18" xfId="228" applyNumberFormat="1" applyFont="1" applyBorder="1" applyAlignment="1" applyProtection="1">
      <alignment horizontal="right"/>
      <protection locked="0"/>
    </xf>
    <xf numFmtId="172" fontId="8" fillId="0" borderId="18" xfId="228" applyNumberFormat="1" applyFont="1" applyFill="1" applyBorder="1" applyAlignment="1">
      <alignment horizontal="right"/>
      <protection/>
    </xf>
    <xf numFmtId="168" fontId="13" fillId="0" borderId="18" xfId="228" applyNumberFormat="1" applyFont="1" applyFill="1" applyBorder="1" applyAlignment="1">
      <alignment horizontal="right"/>
      <protection/>
    </xf>
    <xf numFmtId="0" fontId="13" fillId="0" borderId="18" xfId="228" applyFont="1" applyFill="1" applyBorder="1" applyAlignment="1" applyProtection="1">
      <alignment horizontal="left"/>
      <protection locked="0"/>
    </xf>
    <xf numFmtId="1" fontId="16" fillId="0" borderId="29" xfId="228" applyNumberFormat="1" applyFont="1" applyBorder="1" applyProtection="1">
      <alignment/>
      <protection locked="0"/>
    </xf>
    <xf numFmtId="168" fontId="8" fillId="0" borderId="18" xfId="228" applyNumberFormat="1" applyFont="1" applyBorder="1" applyAlignment="1" applyProtection="1">
      <alignment horizontal="right"/>
      <protection/>
    </xf>
    <xf numFmtId="0" fontId="8" fillId="0" borderId="18" xfId="228" applyFont="1" applyBorder="1" applyAlignment="1" applyProtection="1">
      <alignment horizontal="left"/>
      <protection locked="0"/>
    </xf>
    <xf numFmtId="1" fontId="8" fillId="0" borderId="29" xfId="228" applyNumberFormat="1" applyFont="1" applyBorder="1" applyProtection="1">
      <alignment/>
      <protection locked="0"/>
    </xf>
    <xf numFmtId="168" fontId="15" fillId="0" borderId="18" xfId="228" applyNumberFormat="1" applyFont="1" applyBorder="1" applyAlignment="1" applyProtection="1">
      <alignment horizontal="right"/>
      <protection locked="0"/>
    </xf>
    <xf numFmtId="1" fontId="13" fillId="0" borderId="29" xfId="228" applyNumberFormat="1" applyFont="1" applyBorder="1" applyAlignment="1" applyProtection="1">
      <alignment horizontal="center"/>
      <protection locked="0"/>
    </xf>
    <xf numFmtId="0" fontId="13" fillId="0" borderId="18" xfId="228" applyFont="1" applyBorder="1" applyAlignment="1" applyProtection="1">
      <alignment horizontal="left"/>
      <protection locked="0"/>
    </xf>
    <xf numFmtId="1" fontId="8" fillId="0" borderId="29" xfId="228" applyNumberFormat="1" applyFont="1" applyBorder="1" applyAlignment="1" applyProtection="1">
      <alignment horizontal="center"/>
      <protection locked="0"/>
    </xf>
    <xf numFmtId="1" fontId="15" fillId="0" borderId="29" xfId="228" applyNumberFormat="1" applyFont="1" applyBorder="1" applyAlignment="1" applyProtection="1">
      <alignment horizontal="center"/>
      <protection locked="0"/>
    </xf>
    <xf numFmtId="1" fontId="16" fillId="0" borderId="29" xfId="228" applyNumberFormat="1" applyFont="1" applyBorder="1" applyAlignment="1" applyProtection="1">
      <alignment horizontal="center"/>
      <protection locked="0"/>
    </xf>
    <xf numFmtId="168" fontId="13" fillId="0" borderId="40" xfId="228" applyNumberFormat="1" applyFont="1" applyBorder="1" applyAlignment="1" applyProtection="1">
      <alignment horizontal="right"/>
      <protection locked="0"/>
    </xf>
    <xf numFmtId="168" fontId="13" fillId="0" borderId="11" xfId="228" applyNumberFormat="1" applyFont="1" applyBorder="1" applyAlignment="1" applyProtection="1">
      <alignment horizontal="right"/>
      <protection locked="0"/>
    </xf>
    <xf numFmtId="0" fontId="13" fillId="0" borderId="11" xfId="228" applyFont="1" applyBorder="1" applyAlignment="1" applyProtection="1">
      <alignment horizontal="left"/>
      <protection locked="0"/>
    </xf>
    <xf numFmtId="1" fontId="13" fillId="0" borderId="41" xfId="228" applyNumberFormat="1" applyFont="1" applyBorder="1" applyAlignment="1" applyProtection="1">
      <alignment horizontal="center"/>
      <protection locked="0"/>
    </xf>
    <xf numFmtId="0" fontId="13" fillId="36" borderId="42" xfId="161" applyFont="1" applyFill="1" applyBorder="1" applyAlignment="1">
      <alignment horizontal="center" vertical="center"/>
      <protection/>
    </xf>
    <xf numFmtId="0" fontId="13" fillId="36" borderId="27" xfId="161" applyFont="1" applyFill="1" applyBorder="1" applyAlignment="1">
      <alignment horizontal="center" vertical="center"/>
      <protection/>
    </xf>
    <xf numFmtId="0" fontId="13" fillId="36" borderId="25" xfId="228" applyFont="1" applyFill="1" applyBorder="1" applyAlignment="1" applyProtection="1">
      <alignment horizontal="center" vertical="center" wrapText="1"/>
      <protection locked="0"/>
    </xf>
    <xf numFmtId="0" fontId="13" fillId="0" borderId="0" xfId="228" applyFont="1" applyFill="1" applyBorder="1" applyAlignment="1">
      <alignment horizontal="center" vertical="center"/>
      <protection/>
    </xf>
    <xf numFmtId="0" fontId="14" fillId="0" borderId="0" xfId="228" applyFont="1" applyFill="1" applyBorder="1" applyAlignment="1">
      <alignment horizontal="right"/>
      <protection/>
    </xf>
    <xf numFmtId="0" fontId="6" fillId="0" borderId="0" xfId="228" applyFont="1" applyFill="1" applyAlignment="1">
      <alignment horizontal="center"/>
      <protection/>
    </xf>
    <xf numFmtId="0" fontId="13" fillId="0" borderId="0" xfId="228" applyFont="1" applyFill="1" applyAlignment="1">
      <alignment horizontal="center"/>
      <protection/>
    </xf>
    <xf numFmtId="169" fontId="13" fillId="0" borderId="18" xfId="173" applyNumberFormat="1" applyFont="1" applyBorder="1" applyAlignment="1" quotePrefix="1">
      <alignment horizontal="center" vertical="center"/>
      <protection/>
    </xf>
    <xf numFmtId="0" fontId="19" fillId="0" borderId="0" xfId="228" applyFont="1">
      <alignment/>
      <protection/>
    </xf>
    <xf numFmtId="0" fontId="19" fillId="0" borderId="0" xfId="228" applyFont="1" applyFill="1">
      <alignment/>
      <protection/>
    </xf>
    <xf numFmtId="168" fontId="13" fillId="0" borderId="38" xfId="228" applyNumberFormat="1" applyFont="1" applyFill="1" applyBorder="1" applyAlignment="1" applyProtection="1">
      <alignment horizontal="right"/>
      <protection locked="0"/>
    </xf>
    <xf numFmtId="168" fontId="13" fillId="0" borderId="38" xfId="228" applyNumberFormat="1" applyFont="1" applyFill="1" applyBorder="1" applyAlignment="1">
      <alignment horizontal="right"/>
      <protection/>
    </xf>
    <xf numFmtId="168" fontId="13" fillId="0" borderId="39" xfId="228" applyNumberFormat="1" applyFont="1" applyFill="1" applyBorder="1" applyAlignment="1" applyProtection="1">
      <alignment horizontal="right"/>
      <protection locked="0"/>
    </xf>
    <xf numFmtId="169" fontId="2" fillId="0" borderId="0" xfId="229" applyNumberFormat="1">
      <alignment/>
      <protection/>
    </xf>
    <xf numFmtId="169" fontId="0" fillId="0" borderId="0" xfId="173" applyNumberFormat="1" applyAlignment="1">
      <alignment horizontal="justify" vertical="center"/>
      <protection/>
    </xf>
    <xf numFmtId="169" fontId="15" fillId="0" borderId="0" xfId="173" applyNumberFormat="1" applyFont="1" applyFill="1" applyBorder="1" applyAlignment="1">
      <alignment horizontal="right" vertical="center"/>
      <protection/>
    </xf>
    <xf numFmtId="169" fontId="15" fillId="0" borderId="0" xfId="215" applyNumberFormat="1" applyFont="1" applyFill="1" applyBorder="1" applyAlignment="1">
      <alignment horizontal="right" vertical="center"/>
      <protection/>
    </xf>
    <xf numFmtId="0" fontId="85" fillId="0" borderId="0" xfId="173" applyFont="1">
      <alignment/>
      <protection/>
    </xf>
    <xf numFmtId="0" fontId="85" fillId="0" borderId="0" xfId="173" applyFont="1" applyAlignment="1">
      <alignment/>
      <protection/>
    </xf>
    <xf numFmtId="0" fontId="0" fillId="0" borderId="0" xfId="173">
      <alignment/>
      <protection/>
    </xf>
    <xf numFmtId="164" fontId="13" fillId="34" borderId="25" xfId="289" applyNumberFormat="1" applyFont="1" applyFill="1" applyBorder="1" applyAlignment="1" applyProtection="1">
      <alignment horizontal="center" vertical="center"/>
      <protection/>
    </xf>
    <xf numFmtId="164" fontId="13" fillId="34" borderId="27" xfId="289" applyNumberFormat="1" applyFont="1" applyFill="1" applyBorder="1" applyAlignment="1" applyProtection="1">
      <alignment horizontal="center" vertical="center"/>
      <protection/>
    </xf>
    <xf numFmtId="164" fontId="13" fillId="34" borderId="42" xfId="289" applyNumberFormat="1" applyFont="1" applyFill="1" applyBorder="1" applyAlignment="1" applyProtection="1">
      <alignment horizontal="center" vertical="center"/>
      <protection/>
    </xf>
    <xf numFmtId="164" fontId="8" fillId="0" borderId="29" xfId="289" applyNumberFormat="1" applyFont="1" applyBorder="1" applyAlignment="1" applyProtection="1">
      <alignment horizontal="left" vertical="center"/>
      <protection/>
    </xf>
    <xf numFmtId="169" fontId="8" fillId="0" borderId="18" xfId="49" applyNumberFormat="1" applyFont="1" applyBorder="1" applyAlignment="1" applyProtection="1">
      <alignment horizontal="center" vertical="center"/>
      <protection/>
    </xf>
    <xf numFmtId="168" fontId="8" fillId="0" borderId="18" xfId="289" applyNumberFormat="1" applyFont="1" applyBorder="1" applyAlignment="1" applyProtection="1">
      <alignment horizontal="center" vertical="center"/>
      <protection/>
    </xf>
    <xf numFmtId="168" fontId="8" fillId="0" borderId="11" xfId="289" applyNumberFormat="1" applyFont="1" applyBorder="1" applyAlignment="1" applyProtection="1">
      <alignment horizontal="center" vertical="center"/>
      <protection/>
    </xf>
    <xf numFmtId="168" fontId="8" fillId="0" borderId="20" xfId="289" applyNumberFormat="1" applyFont="1" applyBorder="1" applyAlignment="1" applyProtection="1">
      <alignment horizontal="center" vertical="center"/>
      <protection/>
    </xf>
    <xf numFmtId="168" fontId="8" fillId="0" borderId="30" xfId="289" applyNumberFormat="1" applyFont="1" applyBorder="1" applyAlignment="1" applyProtection="1">
      <alignment horizontal="center" vertical="center"/>
      <protection/>
    </xf>
    <xf numFmtId="169" fontId="8" fillId="0" borderId="18" xfId="49" applyNumberFormat="1" applyFont="1" applyFill="1" applyBorder="1" applyAlignment="1" applyProtection="1">
      <alignment horizontal="center" vertical="center"/>
      <protection/>
    </xf>
    <xf numFmtId="164" fontId="8" fillId="0" borderId="18" xfId="289" applyNumberFormat="1" applyFont="1" applyFill="1" applyBorder="1" applyAlignment="1" applyProtection="1">
      <alignment horizontal="center" vertical="center"/>
      <protection/>
    </xf>
    <xf numFmtId="169" fontId="8" fillId="0" borderId="18" xfId="289" applyNumberFormat="1" applyFont="1" applyFill="1" applyBorder="1" applyAlignment="1" applyProtection="1">
      <alignment horizontal="center" vertical="center"/>
      <protection/>
    </xf>
    <xf numFmtId="169" fontId="8" fillId="0" borderId="20" xfId="289" applyNumberFormat="1" applyFont="1" applyFill="1" applyBorder="1" applyAlignment="1" applyProtection="1">
      <alignment horizontal="center" vertical="center"/>
      <protection/>
    </xf>
    <xf numFmtId="164" fontId="8" fillId="0" borderId="30" xfId="289" applyNumberFormat="1" applyFont="1" applyFill="1" applyBorder="1" applyAlignment="1" applyProtection="1">
      <alignment horizontal="center" vertical="center"/>
      <protection/>
    </xf>
    <xf numFmtId="169" fontId="8" fillId="0" borderId="18" xfId="49" applyNumberFormat="1" applyFont="1" applyBorder="1" applyAlignment="1">
      <alignment horizontal="center" vertical="center"/>
    </xf>
    <xf numFmtId="169" fontId="8" fillId="0" borderId="18" xfId="289" applyNumberFormat="1" applyFont="1" applyBorder="1" applyAlignment="1">
      <alignment horizontal="center" vertical="center"/>
      <protection/>
    </xf>
    <xf numFmtId="169" fontId="8" fillId="0" borderId="20" xfId="289" applyNumberFormat="1" applyFont="1" applyBorder="1" applyAlignment="1">
      <alignment horizontal="center" vertical="center"/>
      <protection/>
    </xf>
    <xf numFmtId="169" fontId="8" fillId="0" borderId="30" xfId="289" applyNumberFormat="1" applyFont="1" applyBorder="1" applyAlignment="1">
      <alignment horizontal="center" vertical="center"/>
      <protection/>
    </xf>
    <xf numFmtId="0" fontId="0" fillId="0" borderId="0" xfId="173" applyFont="1">
      <alignment/>
      <protection/>
    </xf>
    <xf numFmtId="168" fontId="8" fillId="0" borderId="25" xfId="289" applyNumberFormat="1" applyFont="1" applyBorder="1" applyAlignment="1" applyProtection="1">
      <alignment horizontal="center" vertical="center"/>
      <protection/>
    </xf>
    <xf numFmtId="164" fontId="13" fillId="0" borderId="43" xfId="289" applyNumberFormat="1" applyFont="1" applyBorder="1" applyAlignment="1" applyProtection="1">
      <alignment horizontal="center" vertical="center"/>
      <protection/>
    </xf>
    <xf numFmtId="169" fontId="13" fillId="0" borderId="44" xfId="289" applyNumberFormat="1" applyFont="1" applyBorder="1" applyAlignment="1">
      <alignment horizontal="center" vertical="center"/>
      <protection/>
    </xf>
    <xf numFmtId="169" fontId="13" fillId="0" borderId="45" xfId="289" applyNumberFormat="1" applyFont="1" applyBorder="1" applyAlignment="1">
      <alignment horizontal="center" vertical="center"/>
      <protection/>
    </xf>
    <xf numFmtId="169" fontId="13" fillId="0" borderId="46" xfId="289" applyNumberFormat="1" applyFont="1" applyBorder="1" applyAlignment="1">
      <alignment horizontal="center" vertical="center"/>
      <protection/>
    </xf>
    <xf numFmtId="164" fontId="25" fillId="0" borderId="47" xfId="289" applyNumberFormat="1" applyFont="1" applyFill="1" applyBorder="1" applyAlignment="1" applyProtection="1">
      <alignment horizontal="left" vertical="center"/>
      <protection/>
    </xf>
    <xf numFmtId="0" fontId="0" fillId="0" borderId="0" xfId="173" applyAlignment="1">
      <alignment horizontal="center"/>
      <protection/>
    </xf>
    <xf numFmtId="164" fontId="25" fillId="0" borderId="0" xfId="289" applyNumberFormat="1" applyFont="1" applyFill="1" applyBorder="1" applyAlignment="1" applyProtection="1">
      <alignment horizontal="left" vertical="center"/>
      <protection/>
    </xf>
    <xf numFmtId="168" fontId="0" fillId="0" borderId="0" xfId="173" applyNumberFormat="1">
      <alignment/>
      <protection/>
    </xf>
    <xf numFmtId="0" fontId="2" fillId="0" borderId="0" xfId="161">
      <alignment/>
      <protection/>
    </xf>
    <xf numFmtId="164" fontId="13" fillId="0" borderId="0" xfId="287" applyNumberFormat="1" applyFont="1" applyBorder="1" applyAlignment="1" quotePrefix="1">
      <alignment horizontal="center"/>
      <protection/>
    </xf>
    <xf numFmtId="164" fontId="13" fillId="34" borderId="27" xfId="287" applyNumberFormat="1" applyFont="1" applyFill="1" applyBorder="1" applyAlignment="1" applyProtection="1">
      <alignment horizontal="center" vertical="center"/>
      <protection/>
    </xf>
    <xf numFmtId="164" fontId="8" fillId="0" borderId="18" xfId="287" applyNumberFormat="1" applyFont="1" applyBorder="1" applyAlignment="1" applyProtection="1">
      <alignment horizontal="left" vertical="center"/>
      <protection/>
    </xf>
    <xf numFmtId="168" fontId="8" fillId="0" borderId="20" xfId="287" applyNumberFormat="1" applyFont="1" applyBorder="1" applyAlignment="1" applyProtection="1">
      <alignment horizontal="center" vertical="center"/>
      <protection/>
    </xf>
    <xf numFmtId="169" fontId="86" fillId="0" borderId="0" xfId="222" applyNumberFormat="1" applyFont="1" applyBorder="1" applyAlignment="1">
      <alignment horizontal="center"/>
      <protection/>
    </xf>
    <xf numFmtId="174" fontId="13" fillId="0" borderId="11" xfId="287" applyNumberFormat="1" applyFont="1" applyFill="1" applyBorder="1" applyAlignment="1" applyProtection="1">
      <alignment horizontal="center" vertical="center"/>
      <protection/>
    </xf>
    <xf numFmtId="168" fontId="8" fillId="0" borderId="0" xfId="287" applyNumberFormat="1" applyFont="1" applyBorder="1" applyAlignment="1" applyProtection="1">
      <alignment horizontal="center" vertical="center"/>
      <protection/>
    </xf>
    <xf numFmtId="169" fontId="8" fillId="0" borderId="11" xfId="222" applyNumberFormat="1" applyFont="1" applyBorder="1" applyAlignment="1">
      <alignment horizontal="center"/>
      <protection/>
    </xf>
    <xf numFmtId="169" fontId="8" fillId="0" borderId="11" xfId="287" applyNumberFormat="1" applyFont="1" applyFill="1" applyBorder="1" applyAlignment="1" applyProtection="1">
      <alignment horizontal="center" vertical="center"/>
      <protection/>
    </xf>
    <xf numFmtId="169" fontId="86" fillId="0" borderId="11" xfId="222" applyNumberFormat="1" applyFont="1" applyBorder="1" applyAlignment="1">
      <alignment horizontal="center"/>
      <protection/>
    </xf>
    <xf numFmtId="174" fontId="8" fillId="0" borderId="18" xfId="287" applyNumberFormat="1" applyFont="1" applyFill="1" applyBorder="1" applyAlignment="1" applyProtection="1">
      <alignment horizontal="center" vertical="center"/>
      <protection/>
    </xf>
    <xf numFmtId="174" fontId="8" fillId="0" borderId="11" xfId="287" applyNumberFormat="1" applyFont="1" applyFill="1" applyBorder="1" applyAlignment="1" applyProtection="1">
      <alignment horizontal="center" vertical="center"/>
      <protection/>
    </xf>
    <xf numFmtId="174" fontId="13" fillId="0" borderId="18" xfId="287" applyNumberFormat="1" applyFont="1" applyFill="1" applyBorder="1" applyAlignment="1" applyProtection="1">
      <alignment horizontal="center" vertical="center"/>
      <protection/>
    </xf>
    <xf numFmtId="164" fontId="8" fillId="0" borderId="19" xfId="287" applyNumberFormat="1" applyFont="1" applyFill="1" applyBorder="1" applyAlignment="1" applyProtection="1">
      <alignment horizontal="center" vertical="center"/>
      <protection/>
    </xf>
    <xf numFmtId="169" fontId="8" fillId="0" borderId="18" xfId="222" applyNumberFormat="1" applyFont="1" applyBorder="1" applyAlignment="1">
      <alignment horizontal="center"/>
      <protection/>
    </xf>
    <xf numFmtId="169" fontId="8" fillId="0" borderId="18" xfId="287" applyNumberFormat="1" applyFont="1" applyFill="1" applyBorder="1" applyAlignment="1" applyProtection="1">
      <alignment horizontal="center" vertical="center"/>
      <protection/>
    </xf>
    <xf numFmtId="169" fontId="86" fillId="0" borderId="18" xfId="222" applyNumberFormat="1" applyFont="1" applyBorder="1" applyAlignment="1">
      <alignment horizontal="center"/>
      <protection/>
    </xf>
    <xf numFmtId="168" fontId="8" fillId="0" borderId="19" xfId="287" applyNumberFormat="1" applyFont="1" applyBorder="1" applyAlignment="1" applyProtection="1">
      <alignment horizontal="center" vertical="center"/>
      <protection/>
    </xf>
    <xf numFmtId="169" fontId="2" fillId="0" borderId="0" xfId="161" applyNumberFormat="1">
      <alignment/>
      <protection/>
    </xf>
    <xf numFmtId="169" fontId="8" fillId="0" borderId="19" xfId="287" applyNumberFormat="1" applyFont="1" applyBorder="1" applyAlignment="1">
      <alignment horizontal="center" vertical="center"/>
      <protection/>
    </xf>
    <xf numFmtId="169" fontId="86" fillId="0" borderId="25" xfId="222" applyNumberFormat="1" applyFont="1" applyBorder="1" applyAlignment="1">
      <alignment horizontal="center"/>
      <protection/>
    </xf>
    <xf numFmtId="174" fontId="8" fillId="0" borderId="25" xfId="287" applyNumberFormat="1" applyFont="1" applyFill="1" applyBorder="1" applyAlignment="1" applyProtection="1">
      <alignment horizontal="center" vertical="center"/>
      <protection/>
    </xf>
    <xf numFmtId="164" fontId="13" fillId="0" borderId="27" xfId="287" applyNumberFormat="1" applyFont="1" applyBorder="1" applyAlignment="1" applyProtection="1">
      <alignment horizontal="center" vertical="center"/>
      <protection/>
    </xf>
    <xf numFmtId="169" fontId="13" fillId="0" borderId="27" xfId="287" applyNumberFormat="1" applyFont="1" applyBorder="1" applyAlignment="1">
      <alignment horizontal="center" vertical="center"/>
      <protection/>
    </xf>
    <xf numFmtId="174" fontId="13" fillId="0" borderId="27" xfId="287" applyNumberFormat="1" applyFont="1" applyFill="1" applyBorder="1" applyAlignment="1">
      <alignment horizontal="center" vertical="center"/>
      <protection/>
    </xf>
    <xf numFmtId="0" fontId="86" fillId="0" borderId="0" xfId="222" applyFont="1">
      <alignment/>
      <protection/>
    </xf>
    <xf numFmtId="0" fontId="87" fillId="0" borderId="0" xfId="222" applyFont="1">
      <alignment/>
      <protection/>
    </xf>
    <xf numFmtId="170" fontId="2" fillId="0" borderId="0" xfId="79" applyNumberFormat="1" applyFont="1" applyAlignment="1">
      <alignment/>
    </xf>
    <xf numFmtId="0" fontId="86" fillId="0" borderId="0" xfId="222" applyFont="1" quotePrefix="1">
      <alignment/>
      <protection/>
    </xf>
    <xf numFmtId="0" fontId="13" fillId="0" borderId="0" xfId="217" applyFont="1" applyBorder="1" applyAlignment="1">
      <alignment horizontal="center" vertical="center"/>
      <protection/>
    </xf>
    <xf numFmtId="0" fontId="8" fillId="0" borderId="0" xfId="291" applyFont="1">
      <alignment/>
      <protection/>
    </xf>
    <xf numFmtId="0" fontId="13" fillId="34" borderId="48" xfId="217" applyFont="1" applyFill="1" applyBorder="1" applyAlignment="1" applyProtection="1" quotePrefix="1">
      <alignment horizontal="center" vertical="center"/>
      <protection/>
    </xf>
    <xf numFmtId="16" fontId="24" fillId="34" borderId="49" xfId="217" applyNumberFormat="1" applyFont="1" applyFill="1" applyBorder="1" applyAlignment="1">
      <alignment horizontal="center" wrapText="1"/>
      <protection/>
    </xf>
    <xf numFmtId="0" fontId="13" fillId="34" borderId="12" xfId="291" applyFont="1" applyFill="1" applyBorder="1" applyAlignment="1">
      <alignment horizontal="center"/>
      <protection/>
    </xf>
    <xf numFmtId="0" fontId="13" fillId="34" borderId="11" xfId="291" applyFont="1" applyFill="1" applyBorder="1" applyAlignment="1">
      <alignment horizontal="center"/>
      <protection/>
    </xf>
    <xf numFmtId="0" fontId="13" fillId="34" borderId="13" xfId="291" applyFont="1" applyFill="1" applyBorder="1" applyAlignment="1">
      <alignment horizontal="center"/>
      <protection/>
    </xf>
    <xf numFmtId="0" fontId="13" fillId="34" borderId="40" xfId="291" applyFont="1" applyFill="1" applyBorder="1" applyAlignment="1">
      <alignment horizontal="center"/>
      <protection/>
    </xf>
    <xf numFmtId="0" fontId="8" fillId="34" borderId="50" xfId="291" applyNumberFormat="1" applyFont="1" applyFill="1" applyBorder="1" applyAlignment="1">
      <alignment horizontal="center"/>
      <protection/>
    </xf>
    <xf numFmtId="0" fontId="13" fillId="34" borderId="27" xfId="291" applyFont="1" applyFill="1" applyBorder="1" applyAlignment="1">
      <alignment horizontal="center"/>
      <protection/>
    </xf>
    <xf numFmtId="0" fontId="13" fillId="34" borderId="51" xfId="291" applyFont="1" applyFill="1" applyBorder="1" applyAlignment="1">
      <alignment horizontal="center"/>
      <protection/>
    </xf>
    <xf numFmtId="0" fontId="13" fillId="34" borderId="52" xfId="291" applyFont="1" applyFill="1" applyBorder="1" applyAlignment="1">
      <alignment horizontal="center"/>
      <protection/>
    </xf>
    <xf numFmtId="0" fontId="13" fillId="34" borderId="53" xfId="291" applyFont="1" applyFill="1" applyBorder="1" applyAlignment="1">
      <alignment horizontal="center"/>
      <protection/>
    </xf>
    <xf numFmtId="0" fontId="13" fillId="34" borderId="25" xfId="291" applyFont="1" applyFill="1" applyBorder="1" applyAlignment="1">
      <alignment horizontal="center"/>
      <protection/>
    </xf>
    <xf numFmtId="0" fontId="13" fillId="34" borderId="54" xfId="291" applyFont="1" applyFill="1" applyBorder="1" applyAlignment="1">
      <alignment horizontal="center"/>
      <protection/>
    </xf>
    <xf numFmtId="0" fontId="13" fillId="34" borderId="32" xfId="291" applyFont="1" applyFill="1" applyBorder="1" applyAlignment="1">
      <alignment horizontal="center"/>
      <protection/>
    </xf>
    <xf numFmtId="2" fontId="13" fillId="0" borderId="27" xfId="291" applyNumberFormat="1" applyFont="1" applyBorder="1" applyAlignment="1">
      <alignment horizontal="center" vertical="center"/>
      <protection/>
    </xf>
    <xf numFmtId="2" fontId="8" fillId="0" borderId="27" xfId="291" applyNumberFormat="1" applyFont="1" applyBorder="1" applyAlignment="1">
      <alignment horizontal="center" vertical="center"/>
      <protection/>
    </xf>
    <xf numFmtId="0" fontId="13" fillId="0" borderId="0" xfId="291" applyFont="1">
      <alignment/>
      <protection/>
    </xf>
    <xf numFmtId="0" fontId="8" fillId="0" borderId="0" xfId="291" applyFont="1" applyBorder="1">
      <alignment/>
      <protection/>
    </xf>
    <xf numFmtId="164" fontId="8" fillId="0" borderId="0" xfId="290" applyNumberFormat="1" applyFont="1">
      <alignment/>
      <protection/>
    </xf>
    <xf numFmtId="164" fontId="8" fillId="0" borderId="0" xfId="290" applyNumberFormat="1" applyFont="1" applyFill="1">
      <alignment/>
      <protection/>
    </xf>
    <xf numFmtId="169" fontId="8" fillId="0" borderId="0" xfId="290" applyNumberFormat="1" applyFont="1">
      <alignment/>
      <protection/>
    </xf>
    <xf numFmtId="164" fontId="24" fillId="34" borderId="27" xfId="290" applyNumberFormat="1" applyFont="1" applyFill="1" applyBorder="1" applyAlignment="1" applyProtection="1">
      <alignment horizontal="center" vertical="center"/>
      <protection/>
    </xf>
    <xf numFmtId="164" fontId="24" fillId="34" borderId="25" xfId="290" applyNumberFormat="1" applyFont="1" applyFill="1" applyBorder="1" applyAlignment="1" applyProtection="1">
      <alignment horizontal="center" vertical="center"/>
      <protection/>
    </xf>
    <xf numFmtId="164" fontId="24" fillId="34" borderId="52" xfId="290" applyNumberFormat="1" applyFont="1" applyFill="1" applyBorder="1" applyAlignment="1" applyProtection="1">
      <alignment horizontal="center" vertical="center"/>
      <protection/>
    </xf>
    <xf numFmtId="164" fontId="24" fillId="34" borderId="32" xfId="290" applyNumberFormat="1" applyFont="1" applyFill="1" applyBorder="1" applyAlignment="1" applyProtection="1">
      <alignment horizontal="center" vertical="center"/>
      <protection/>
    </xf>
    <xf numFmtId="164" fontId="26" fillId="0" borderId="29" xfId="290" applyNumberFormat="1" applyFont="1" applyBorder="1" applyAlignment="1" applyProtection="1">
      <alignment horizontal="left" vertical="center"/>
      <protection/>
    </xf>
    <xf numFmtId="169" fontId="26" fillId="0" borderId="18" xfId="290" applyNumberFormat="1" applyFont="1" applyBorder="1" applyAlignment="1">
      <alignment horizontal="center" vertical="center"/>
      <protection/>
    </xf>
    <xf numFmtId="169" fontId="26" fillId="0" borderId="20" xfId="290" applyNumberFormat="1" applyFont="1" applyBorder="1" applyAlignment="1">
      <alignment horizontal="center" vertical="center"/>
      <protection/>
    </xf>
    <xf numFmtId="169" fontId="26" fillId="0" borderId="11" xfId="290" applyNumberFormat="1" applyFont="1" applyBorder="1" applyAlignment="1">
      <alignment horizontal="center" vertical="center"/>
      <protection/>
    </xf>
    <xf numFmtId="169" fontId="26" fillId="0" borderId="30" xfId="290" applyNumberFormat="1" applyFont="1" applyBorder="1" applyAlignment="1">
      <alignment horizontal="center" vertical="center"/>
      <protection/>
    </xf>
    <xf numFmtId="169" fontId="26" fillId="0" borderId="25" xfId="290" applyNumberFormat="1" applyFont="1" applyBorder="1" applyAlignment="1">
      <alignment horizontal="center" vertical="center"/>
      <protection/>
    </xf>
    <xf numFmtId="164" fontId="24" fillId="0" borderId="43" xfId="290" applyNumberFormat="1" applyFont="1" applyBorder="1" applyAlignment="1" applyProtection="1">
      <alignment horizontal="center" vertical="center"/>
      <protection/>
    </xf>
    <xf numFmtId="169" fontId="24" fillId="0" borderId="55" xfId="290" applyNumberFormat="1" applyFont="1" applyBorder="1" applyAlignment="1">
      <alignment horizontal="center" vertical="center"/>
      <protection/>
    </xf>
    <xf numFmtId="169" fontId="24" fillId="0" borderId="45" xfId="290" applyNumberFormat="1" applyFont="1" applyBorder="1" applyAlignment="1">
      <alignment horizontal="center" vertical="center"/>
      <protection/>
    </xf>
    <xf numFmtId="169" fontId="24" fillId="0" borderId="44" xfId="290" applyNumberFormat="1" applyFont="1" applyBorder="1" applyAlignment="1">
      <alignment horizontal="center" vertical="center"/>
      <protection/>
    </xf>
    <xf numFmtId="169" fontId="24" fillId="0" borderId="46" xfId="290" applyNumberFormat="1" applyFont="1" applyBorder="1" applyAlignment="1">
      <alignment horizontal="center" vertical="center"/>
      <protection/>
    </xf>
    <xf numFmtId="164" fontId="8" fillId="0" borderId="0" xfId="290" applyNumberFormat="1" applyFont="1" applyAlignment="1" applyProtection="1">
      <alignment horizontal="left"/>
      <protection/>
    </xf>
    <xf numFmtId="164" fontId="8" fillId="0" borderId="0" xfId="290" applyNumberFormat="1" applyFont="1" applyBorder="1">
      <alignment/>
      <protection/>
    </xf>
    <xf numFmtId="164" fontId="8" fillId="0" borderId="0" xfId="290" applyNumberFormat="1" applyFont="1" applyBorder="1" applyAlignment="1" applyProtection="1">
      <alignment horizontal="center" vertical="center"/>
      <protection/>
    </xf>
    <xf numFmtId="0" fontId="13" fillId="0" borderId="0" xfId="291" applyFont="1" applyAlignment="1">
      <alignment horizontal="center"/>
      <protection/>
    </xf>
    <xf numFmtId="0" fontId="13" fillId="34" borderId="56" xfId="291" applyFont="1" applyFill="1" applyBorder="1" applyAlignment="1">
      <alignment horizontal="center"/>
      <protection/>
    </xf>
    <xf numFmtId="16" fontId="13" fillId="34" borderId="49" xfId="217" applyNumberFormat="1" applyFont="1" applyFill="1" applyBorder="1" applyAlignment="1">
      <alignment horizontal="center" wrapText="1"/>
      <protection/>
    </xf>
    <xf numFmtId="1" fontId="13" fillId="34" borderId="27" xfId="291" applyNumberFormat="1" applyFont="1" applyFill="1" applyBorder="1" applyAlignment="1" quotePrefix="1">
      <alignment horizontal="center"/>
      <protection/>
    </xf>
    <xf numFmtId="0" fontId="13" fillId="0" borderId="26" xfId="291" applyFont="1" applyBorder="1" applyAlignment="1">
      <alignment horizontal="center" vertical="center"/>
      <protection/>
    </xf>
    <xf numFmtId="0" fontId="13" fillId="0" borderId="54" xfId="291" applyFont="1" applyBorder="1" applyAlignment="1">
      <alignment vertical="center"/>
      <protection/>
    </xf>
    <xf numFmtId="169" fontId="13" fillId="0" borderId="27" xfId="291" applyNumberFormat="1" applyFont="1" applyBorder="1" applyAlignment="1">
      <alignment vertical="center"/>
      <protection/>
    </xf>
    <xf numFmtId="0" fontId="13" fillId="0" borderId="29" xfId="291" applyFont="1" applyBorder="1" applyAlignment="1">
      <alignment horizontal="center" vertical="center"/>
      <protection/>
    </xf>
    <xf numFmtId="0" fontId="13" fillId="0" borderId="0" xfId="291" applyFont="1" applyBorder="1" applyAlignment="1">
      <alignment vertical="center"/>
      <protection/>
    </xf>
    <xf numFmtId="169" fontId="13" fillId="0" borderId="18" xfId="291" applyNumberFormat="1" applyFont="1" applyBorder="1" applyAlignment="1">
      <alignment vertical="center"/>
      <protection/>
    </xf>
    <xf numFmtId="0" fontId="13" fillId="0" borderId="29" xfId="291" applyFont="1" applyBorder="1" applyAlignment="1">
      <alignment vertical="center"/>
      <protection/>
    </xf>
    <xf numFmtId="0" fontId="8" fillId="0" borderId="0" xfId="291" applyFont="1" applyBorder="1" applyAlignment="1">
      <alignment vertical="center"/>
      <protection/>
    </xf>
    <xf numFmtId="169" fontId="8" fillId="0" borderId="18" xfId="291" applyNumberFormat="1" applyFont="1" applyBorder="1" applyAlignment="1">
      <alignment vertical="center"/>
      <protection/>
    </xf>
    <xf numFmtId="169" fontId="13" fillId="0" borderId="18" xfId="292" applyNumberFormat="1" applyFont="1" applyBorder="1" applyAlignment="1">
      <alignment vertical="center"/>
      <protection/>
    </xf>
    <xf numFmtId="169" fontId="8" fillId="0" borderId="18" xfId="292" applyNumberFormat="1" applyFont="1" applyBorder="1" applyAlignment="1">
      <alignment vertical="center"/>
      <protection/>
    </xf>
    <xf numFmtId="0" fontId="13" fillId="0" borderId="29" xfId="291" applyFont="1" applyBorder="1" applyAlignment="1">
      <alignment horizontal="center"/>
      <protection/>
    </xf>
    <xf numFmtId="0" fontId="8" fillId="0" borderId="29" xfId="291" applyFont="1" applyBorder="1" applyAlignment="1">
      <alignment horizontal="center"/>
      <protection/>
    </xf>
    <xf numFmtId="0" fontId="13" fillId="0" borderId="37" xfId="291" applyFont="1" applyBorder="1">
      <alignment/>
      <protection/>
    </xf>
    <xf numFmtId="0" fontId="8" fillId="0" borderId="57" xfId="291" applyFont="1" applyBorder="1" applyAlignment="1">
      <alignment vertical="center"/>
      <protection/>
    </xf>
    <xf numFmtId="169" fontId="8" fillId="0" borderId="38" xfId="291" applyNumberFormat="1" applyFont="1" applyBorder="1" applyAlignment="1">
      <alignment vertical="center"/>
      <protection/>
    </xf>
    <xf numFmtId="0" fontId="2" fillId="0" borderId="0" xfId="291" applyFill="1" applyBorder="1">
      <alignment/>
      <protection/>
    </xf>
    <xf numFmtId="0" fontId="8" fillId="0" borderId="0" xfId="291" applyFont="1" applyAlignment="1">
      <alignment horizontal="center"/>
      <protection/>
    </xf>
    <xf numFmtId="0" fontId="88" fillId="36" borderId="51" xfId="0" applyFont="1" applyFill="1" applyBorder="1" applyAlignment="1">
      <alignment horizontal="center" wrapText="1"/>
    </xf>
    <xf numFmtId="0" fontId="88" fillId="36" borderId="27" xfId="173" applyFont="1" applyFill="1" applyBorder="1" applyAlignment="1">
      <alignment horizontal="center"/>
      <protection/>
    </xf>
    <xf numFmtId="0" fontId="86" fillId="0" borderId="27" xfId="173" applyFont="1" applyBorder="1" applyAlignment="1">
      <alignment/>
      <protection/>
    </xf>
    <xf numFmtId="0" fontId="86" fillId="0" borderId="27" xfId="173" applyFont="1" applyBorder="1">
      <alignment/>
      <protection/>
    </xf>
    <xf numFmtId="0" fontId="88" fillId="0" borderId="27" xfId="173" applyFont="1" applyBorder="1" applyAlignment="1">
      <alignment/>
      <protection/>
    </xf>
    <xf numFmtId="2" fontId="88" fillId="0" borderId="27" xfId="173" applyNumberFormat="1" applyFont="1" applyBorder="1">
      <alignment/>
      <protection/>
    </xf>
    <xf numFmtId="169" fontId="88" fillId="0" borderId="27" xfId="0" applyNumberFormat="1" applyFont="1" applyBorder="1" applyAlignment="1">
      <alignment/>
    </xf>
    <xf numFmtId="0" fontId="88" fillId="0" borderId="27" xfId="173" applyFont="1" applyBorder="1">
      <alignment/>
      <protection/>
    </xf>
    <xf numFmtId="169" fontId="86" fillId="0" borderId="27" xfId="0" applyNumberFormat="1" applyFont="1" applyBorder="1" applyAlignment="1">
      <alignment/>
    </xf>
    <xf numFmtId="0" fontId="86" fillId="0" borderId="12" xfId="173" applyFont="1" applyBorder="1" applyAlignment="1">
      <alignment/>
      <protection/>
    </xf>
    <xf numFmtId="0" fontId="86" fillId="0" borderId="0" xfId="173" applyFont="1">
      <alignment/>
      <protection/>
    </xf>
    <xf numFmtId="0" fontId="86" fillId="0" borderId="51" xfId="173" applyFont="1" applyBorder="1" applyAlignment="1">
      <alignment horizontal="center"/>
      <protection/>
    </xf>
    <xf numFmtId="169" fontId="86" fillId="0" borderId="27" xfId="173" applyNumberFormat="1" applyFont="1" applyBorder="1">
      <alignment/>
      <protection/>
    </xf>
    <xf numFmtId="169" fontId="88" fillId="0" borderId="27" xfId="173" applyNumberFormat="1" applyFont="1" applyBorder="1" applyAlignment="1">
      <alignment/>
      <protection/>
    </xf>
    <xf numFmtId="2" fontId="88" fillId="0" borderId="27" xfId="0" applyNumberFormat="1" applyFont="1" applyBorder="1" applyAlignment="1">
      <alignment/>
    </xf>
    <xf numFmtId="169" fontId="86" fillId="0" borderId="27" xfId="173" applyNumberFormat="1" applyFont="1" applyBorder="1" applyAlignment="1">
      <alignment/>
      <protection/>
    </xf>
    <xf numFmtId="2" fontId="86" fillId="0" borderId="27" xfId="0" applyNumberFormat="1" applyFont="1" applyBorder="1" applyAlignment="1">
      <alignment/>
    </xf>
    <xf numFmtId="169" fontId="13" fillId="0" borderId="27" xfId="197" applyNumberFormat="1" applyFont="1" applyBorder="1" applyAlignment="1">
      <alignment horizontal="right" vertical="center"/>
      <protection/>
    </xf>
    <xf numFmtId="169" fontId="13" fillId="0" borderId="27" xfId="197" applyNumberFormat="1" applyFont="1" applyFill="1" applyBorder="1" applyAlignment="1">
      <alignment horizontal="right" vertical="center"/>
      <protection/>
    </xf>
    <xf numFmtId="169" fontId="8" fillId="0" borderId="27" xfId="197" applyNumberFormat="1" applyFont="1" applyBorder="1" applyAlignment="1">
      <alignment horizontal="right" vertical="center"/>
      <protection/>
    </xf>
    <xf numFmtId="169" fontId="13" fillId="0" borderId="27" xfId="197" applyNumberFormat="1" applyFont="1" applyBorder="1" applyAlignment="1">
      <alignment vertical="center"/>
      <protection/>
    </xf>
    <xf numFmtId="169" fontId="8" fillId="0" borderId="27" xfId="197" applyNumberFormat="1" applyFont="1" applyBorder="1" applyAlignment="1">
      <alignment vertical="center"/>
      <protection/>
    </xf>
    <xf numFmtId="169" fontId="8" fillId="0" borderId="27" xfId="197" applyNumberFormat="1" applyFont="1" applyFill="1" applyBorder="1" applyAlignment="1">
      <alignment horizontal="right" vertical="center"/>
      <protection/>
    </xf>
    <xf numFmtId="0" fontId="13" fillId="0" borderId="58" xfId="291" applyFont="1" applyBorder="1">
      <alignment/>
      <protection/>
    </xf>
    <xf numFmtId="169" fontId="13" fillId="0" borderId="42" xfId="197" applyNumberFormat="1" applyFont="1" applyBorder="1" applyAlignment="1">
      <alignment horizontal="center" vertical="center"/>
      <protection/>
    </xf>
    <xf numFmtId="0" fontId="8" fillId="0" borderId="58" xfId="291" applyFont="1" applyBorder="1">
      <alignment/>
      <protection/>
    </xf>
    <xf numFmtId="169" fontId="8" fillId="0" borderId="42" xfId="197" applyNumberFormat="1" applyFont="1" applyBorder="1" applyAlignment="1">
      <alignment horizontal="center" vertical="center"/>
      <protection/>
    </xf>
    <xf numFmtId="0" fontId="8" fillId="0" borderId="43" xfId="291" applyFont="1" applyBorder="1">
      <alignment/>
      <protection/>
    </xf>
    <xf numFmtId="2" fontId="8" fillId="0" borderId="44" xfId="291" applyNumberFormat="1" applyFont="1" applyBorder="1" applyAlignment="1">
      <alignment horizontal="center" vertical="center"/>
      <protection/>
    </xf>
    <xf numFmtId="169" fontId="8" fillId="0" borderId="44" xfId="197" applyNumberFormat="1" applyFont="1" applyBorder="1" applyAlignment="1">
      <alignment vertical="center"/>
      <protection/>
    </xf>
    <xf numFmtId="169" fontId="8" fillId="0" borderId="44" xfId="197" applyNumberFormat="1" applyFont="1" applyBorder="1" applyAlignment="1">
      <alignment horizontal="right" vertical="center"/>
      <protection/>
    </xf>
    <xf numFmtId="169" fontId="8" fillId="0" borderId="44" xfId="197" applyNumberFormat="1" applyFont="1" applyFill="1" applyBorder="1" applyAlignment="1">
      <alignment horizontal="right" vertical="center"/>
      <protection/>
    </xf>
    <xf numFmtId="169" fontId="8" fillId="0" borderId="46" xfId="197" applyNumberFormat="1" applyFont="1" applyBorder="1" applyAlignment="1">
      <alignment horizontal="center" vertical="center"/>
      <protection/>
    </xf>
    <xf numFmtId="169" fontId="13" fillId="0" borderId="27" xfId="0" applyNumberFormat="1" applyFont="1" applyBorder="1" applyAlignment="1">
      <alignment horizontal="center" vertical="center"/>
    </xf>
    <xf numFmtId="169" fontId="13" fillId="0" borderId="18" xfId="0" applyNumberFormat="1" applyFont="1" applyBorder="1" applyAlignment="1">
      <alignment horizontal="center"/>
    </xf>
    <xf numFmtId="169" fontId="8" fillId="0" borderId="18" xfId="0" applyNumberFormat="1" applyFont="1" applyBorder="1" applyAlignment="1">
      <alignment horizontal="center"/>
    </xf>
    <xf numFmtId="169" fontId="8" fillId="0" borderId="38" xfId="0" applyNumberFormat="1" applyFont="1" applyBorder="1" applyAlignment="1">
      <alignment horizontal="center"/>
    </xf>
    <xf numFmtId="16" fontId="13" fillId="34" borderId="59" xfId="217" applyNumberFormat="1" applyFont="1" applyFill="1" applyBorder="1" applyAlignment="1">
      <alignment horizontal="center" wrapText="1"/>
      <protection/>
    </xf>
    <xf numFmtId="1" fontId="13" fillId="34" borderId="51" xfId="291" applyNumberFormat="1" applyFont="1" applyFill="1" applyBorder="1" applyAlignment="1" quotePrefix="1">
      <alignment horizontal="center"/>
      <protection/>
    </xf>
    <xf numFmtId="169" fontId="13" fillId="0" borderId="51" xfId="0" applyNumberFormat="1" applyFont="1" applyBorder="1" applyAlignment="1">
      <alignment horizontal="center" vertical="center"/>
    </xf>
    <xf numFmtId="169" fontId="13" fillId="0" borderId="19" xfId="0" applyNumberFormat="1" applyFont="1" applyBorder="1" applyAlignment="1">
      <alignment horizontal="center"/>
    </xf>
    <xf numFmtId="169" fontId="8" fillId="0" borderId="19" xfId="0" applyNumberFormat="1" applyFont="1" applyBorder="1" applyAlignment="1">
      <alignment horizontal="center"/>
    </xf>
    <xf numFmtId="169" fontId="8" fillId="0" borderId="57" xfId="0" applyNumberFormat="1" applyFont="1" applyBorder="1" applyAlignment="1">
      <alignment horizontal="center"/>
    </xf>
    <xf numFmtId="169" fontId="6" fillId="0" borderId="27" xfId="291" applyNumberFormat="1" applyFont="1" applyBorder="1" applyAlignment="1">
      <alignment horizontal="center" vertical="center"/>
      <protection/>
    </xf>
    <xf numFmtId="169" fontId="6" fillId="0" borderId="42" xfId="291" applyNumberFormat="1" applyFont="1" applyBorder="1" applyAlignment="1">
      <alignment horizontal="center" vertical="center"/>
      <protection/>
    </xf>
    <xf numFmtId="169" fontId="13" fillId="0" borderId="18" xfId="291" applyNumberFormat="1" applyFont="1" applyBorder="1" applyAlignment="1">
      <alignment horizontal="center"/>
      <protection/>
    </xf>
    <xf numFmtId="169" fontId="13" fillId="0" borderId="30" xfId="291" applyNumberFormat="1" applyFont="1" applyBorder="1" applyAlignment="1">
      <alignment horizontal="center"/>
      <protection/>
    </xf>
    <xf numFmtId="169" fontId="8" fillId="0" borderId="18" xfId="291" applyNumberFormat="1" applyFont="1" applyBorder="1" applyAlignment="1">
      <alignment horizontal="center"/>
      <protection/>
    </xf>
    <xf numFmtId="169" fontId="8" fillId="0" borderId="30" xfId="291" applyNumberFormat="1" applyFont="1" applyBorder="1" applyAlignment="1">
      <alignment horizontal="center"/>
      <protection/>
    </xf>
    <xf numFmtId="169" fontId="13" fillId="0" borderId="18" xfId="291" applyNumberFormat="1" applyFont="1" applyFill="1" applyBorder="1" applyAlignment="1">
      <alignment horizontal="center"/>
      <protection/>
    </xf>
    <xf numFmtId="169" fontId="13" fillId="0" borderId="30" xfId="291" applyNumberFormat="1" applyFont="1" applyFill="1" applyBorder="1" applyAlignment="1">
      <alignment horizontal="center"/>
      <protection/>
    </xf>
    <xf numFmtId="169" fontId="27" fillId="0" borderId="30" xfId="291" applyNumberFormat="1" applyFont="1" applyBorder="1" applyAlignment="1">
      <alignment horizontal="center"/>
      <protection/>
    </xf>
    <xf numFmtId="169" fontId="8" fillId="0" borderId="38" xfId="291" applyNumberFormat="1" applyFont="1" applyBorder="1" applyAlignment="1">
      <alignment horizontal="center"/>
      <protection/>
    </xf>
    <xf numFmtId="169" fontId="8" fillId="0" borderId="39" xfId="291" applyNumberFormat="1" applyFont="1" applyBorder="1" applyAlignment="1">
      <alignment horizontal="center"/>
      <protection/>
    </xf>
    <xf numFmtId="0" fontId="86" fillId="36" borderId="27" xfId="0" applyFont="1" applyFill="1" applyBorder="1" applyAlignment="1">
      <alignment horizontal="center" wrapText="1"/>
    </xf>
    <xf numFmtId="0" fontId="86" fillId="36" borderId="27" xfId="173" applyFont="1" applyFill="1" applyBorder="1" applyAlignment="1">
      <alignment horizontal="center"/>
      <protection/>
    </xf>
    <xf numFmtId="0" fontId="86" fillId="36" borderId="27" xfId="173" applyFont="1" applyFill="1" applyBorder="1" applyAlignment="1">
      <alignment horizontal="center" vertical="center"/>
      <protection/>
    </xf>
    <xf numFmtId="43" fontId="2" fillId="0" borderId="0" xfId="42" applyFont="1" applyAlignment="1">
      <alignment/>
    </xf>
    <xf numFmtId="170" fontId="2" fillId="0" borderId="0" xfId="42" applyNumberFormat="1" applyFont="1" applyAlignment="1">
      <alignment/>
    </xf>
    <xf numFmtId="0" fontId="13" fillId="0" borderId="0" xfId="161" applyFont="1" applyAlignment="1">
      <alignment horizontal="center"/>
      <protection/>
    </xf>
    <xf numFmtId="0" fontId="6" fillId="0" borderId="0" xfId="161" applyFont="1" applyAlignment="1">
      <alignment horizontal="center"/>
      <protection/>
    </xf>
    <xf numFmtId="0" fontId="2" fillId="0" borderId="0" xfId="161" applyNumberFormat="1" applyFill="1">
      <alignment/>
      <protection/>
    </xf>
    <xf numFmtId="0" fontId="8" fillId="0" borderId="0" xfId="294" applyFont="1" applyFill="1">
      <alignment/>
      <protection/>
    </xf>
    <xf numFmtId="169" fontId="8" fillId="0" borderId="0" xfId="294" applyNumberFormat="1" applyFont="1" applyFill="1">
      <alignment/>
      <protection/>
    </xf>
    <xf numFmtId="0" fontId="15" fillId="0" borderId="0" xfId="294" applyFont="1" applyFill="1" applyAlignment="1" applyProtection="1">
      <alignment horizontal="right"/>
      <protection/>
    </xf>
    <xf numFmtId="0" fontId="13" fillId="34" borderId="60" xfId="294" applyFont="1" applyFill="1" applyBorder="1" applyAlignment="1" applyProtection="1" quotePrefix="1">
      <alignment horizontal="center" vertical="center"/>
      <protection/>
    </xf>
    <xf numFmtId="0" fontId="13" fillId="34" borderId="27" xfId="294" applyFont="1" applyFill="1" applyBorder="1" applyAlignment="1" applyProtection="1">
      <alignment horizontal="center" vertical="center"/>
      <protection/>
    </xf>
    <xf numFmtId="4" fontId="13" fillId="34" borderId="27" xfId="294" applyNumberFormat="1" applyFont="1" applyFill="1" applyBorder="1" applyAlignment="1" applyProtection="1">
      <alignment horizontal="center" vertical="center"/>
      <protection/>
    </xf>
    <xf numFmtId="0" fontId="13" fillId="34" borderId="25" xfId="294" applyFont="1" applyFill="1" applyBorder="1" applyAlignment="1" applyProtection="1" quotePrefix="1">
      <alignment horizontal="center"/>
      <protection/>
    </xf>
    <xf numFmtId="0" fontId="13" fillId="34" borderId="32" xfId="294" applyFont="1" applyFill="1" applyBorder="1" applyAlignment="1" applyProtection="1" quotePrefix="1">
      <alignment horizontal="center" vertical="center"/>
      <protection/>
    </xf>
    <xf numFmtId="0" fontId="8" fillId="0" borderId="29" xfId="294" applyFont="1" applyFill="1" applyBorder="1">
      <alignment/>
      <protection/>
    </xf>
    <xf numFmtId="0" fontId="8" fillId="0" borderId="18" xfId="294" applyFont="1" applyFill="1" applyBorder="1" applyAlignment="1">
      <alignment horizontal="center"/>
      <protection/>
    </xf>
    <xf numFmtId="0" fontId="8" fillId="0" borderId="11" xfId="294" applyFont="1" applyFill="1" applyBorder="1" applyAlignment="1">
      <alignment horizontal="center"/>
      <protection/>
    </xf>
    <xf numFmtId="0" fontId="8" fillId="0" borderId="40" xfId="294" applyFont="1" applyFill="1" applyBorder="1" applyAlignment="1">
      <alignment horizontal="center"/>
      <protection/>
    </xf>
    <xf numFmtId="0" fontId="13" fillId="0" borderId="29" xfId="294" applyFont="1" applyFill="1" applyBorder="1" applyAlignment="1" applyProtection="1">
      <alignment horizontal="left"/>
      <protection/>
    </xf>
    <xf numFmtId="169" fontId="13" fillId="0" borderId="18" xfId="295" applyNumberFormat="1" applyFont="1" applyFill="1" applyBorder="1" applyAlignment="1">
      <alignment horizontal="right" vertical="center"/>
      <protection/>
    </xf>
    <xf numFmtId="169" fontId="13" fillId="0" borderId="18" xfId="294" applyNumberFormat="1" applyFont="1" applyBorder="1">
      <alignment/>
      <protection/>
    </xf>
    <xf numFmtId="169" fontId="13" fillId="0" borderId="30" xfId="294" applyNumberFormat="1" applyFont="1" applyBorder="1">
      <alignment/>
      <protection/>
    </xf>
    <xf numFmtId="0" fontId="8" fillId="0" borderId="29" xfId="294" applyFont="1" applyFill="1" applyBorder="1" applyAlignment="1" applyProtection="1">
      <alignment horizontal="left"/>
      <protection/>
    </xf>
    <xf numFmtId="169" fontId="13" fillId="0" borderId="18" xfId="294" applyNumberFormat="1" applyFont="1" applyBorder="1" applyAlignment="1">
      <alignment horizontal="right" vertical="center"/>
      <protection/>
    </xf>
    <xf numFmtId="169" fontId="8" fillId="0" borderId="18" xfId="295" applyNumberFormat="1" applyFont="1" applyFill="1" applyBorder="1" applyAlignment="1">
      <alignment horizontal="right" vertical="center"/>
      <protection/>
    </xf>
    <xf numFmtId="169" fontId="8" fillId="0" borderId="18" xfId="294" applyNumberFormat="1" applyFont="1" applyBorder="1" applyAlignment="1">
      <alignment horizontal="right" vertical="center"/>
      <protection/>
    </xf>
    <xf numFmtId="169" fontId="8" fillId="0" borderId="18" xfId="294" applyNumberFormat="1" applyFont="1" applyBorder="1">
      <alignment/>
      <protection/>
    </xf>
    <xf numFmtId="169" fontId="8" fillId="0" borderId="30" xfId="294" applyNumberFormat="1" applyFont="1" applyBorder="1">
      <alignment/>
      <protection/>
    </xf>
    <xf numFmtId="0" fontId="8" fillId="0" borderId="26" xfId="294" applyFont="1" applyFill="1" applyBorder="1" applyAlignment="1" applyProtection="1">
      <alignment horizontal="left"/>
      <protection/>
    </xf>
    <xf numFmtId="169" fontId="8" fillId="0" borderId="25" xfId="294" applyNumberFormat="1" applyFont="1" applyBorder="1" applyAlignment="1">
      <alignment horizontal="right" vertical="center"/>
      <protection/>
    </xf>
    <xf numFmtId="169" fontId="8" fillId="0" borderId="25" xfId="294" applyNumberFormat="1" applyFont="1" applyBorder="1">
      <alignment/>
      <protection/>
    </xf>
    <xf numFmtId="169" fontId="8" fillId="0" borderId="32" xfId="294" applyNumberFormat="1" applyFont="1" applyBorder="1">
      <alignment/>
      <protection/>
    </xf>
    <xf numFmtId="169" fontId="8" fillId="0" borderId="18" xfId="294" applyNumberFormat="1" applyFont="1" applyFill="1" applyBorder="1" applyAlignment="1">
      <alignment horizontal="right" vertical="center"/>
      <protection/>
    </xf>
    <xf numFmtId="169" fontId="8" fillId="0" borderId="25" xfId="295" applyNumberFormat="1" applyFont="1" applyFill="1" applyBorder="1" applyAlignment="1">
      <alignment horizontal="right" vertical="center"/>
      <protection/>
    </xf>
    <xf numFmtId="0" fontId="8" fillId="0" borderId="37" xfId="294" applyFont="1" applyFill="1" applyBorder="1" applyAlignment="1" applyProtection="1">
      <alignment horizontal="left"/>
      <protection/>
    </xf>
    <xf numFmtId="169" fontId="8" fillId="0" borderId="38" xfId="295" applyNumberFormat="1" applyFont="1" applyFill="1" applyBorder="1" applyAlignment="1">
      <alignment horizontal="right" vertical="center"/>
      <protection/>
    </xf>
    <xf numFmtId="169" fontId="8" fillId="0" borderId="38" xfId="294" applyNumberFormat="1" applyFont="1" applyBorder="1">
      <alignment/>
      <protection/>
    </xf>
    <xf numFmtId="169" fontId="8" fillId="0" borderId="39" xfId="294" applyNumberFormat="1" applyFont="1" applyBorder="1">
      <alignment/>
      <protection/>
    </xf>
    <xf numFmtId="0" fontId="8" fillId="0" borderId="0" xfId="294" applyFont="1" applyFill="1" applyAlignment="1">
      <alignment horizontal="right"/>
      <protection/>
    </xf>
    <xf numFmtId="169" fontId="8" fillId="0" borderId="0" xfId="294" applyNumberFormat="1" applyFont="1" applyFill="1" applyAlignment="1">
      <alignment horizontal="right"/>
      <protection/>
    </xf>
    <xf numFmtId="0" fontId="19" fillId="0" borderId="0" xfId="161" applyNumberFormat="1" applyFont="1" applyFill="1" applyAlignment="1">
      <alignment/>
      <protection/>
    </xf>
    <xf numFmtId="168" fontId="13" fillId="0" borderId="12" xfId="294" applyNumberFormat="1" applyFont="1" applyFill="1" applyBorder="1" applyAlignment="1" applyProtection="1" quotePrefix="1">
      <alignment horizontal="left"/>
      <protection/>
    </xf>
    <xf numFmtId="169" fontId="8" fillId="0" borderId="11" xfId="294" applyNumberFormat="1" applyFont="1" applyBorder="1" applyAlignment="1">
      <alignment horizontal="center" vertical="center"/>
      <protection/>
    </xf>
    <xf numFmtId="169" fontId="2" fillId="0" borderId="0" xfId="161" applyNumberFormat="1" applyFill="1">
      <alignment/>
      <protection/>
    </xf>
    <xf numFmtId="168" fontId="8" fillId="0" borderId="12" xfId="294" applyNumberFormat="1" applyFont="1" applyFill="1" applyBorder="1" applyAlignment="1" applyProtection="1" quotePrefix="1">
      <alignment horizontal="left"/>
      <protection/>
    </xf>
    <xf numFmtId="168" fontId="8" fillId="0" borderId="19" xfId="294" applyNumberFormat="1" applyFont="1" applyFill="1" applyBorder="1" applyAlignment="1" applyProtection="1">
      <alignment horizontal="left"/>
      <protection/>
    </xf>
    <xf numFmtId="169" fontId="8" fillId="0" borderId="18" xfId="294" applyNumberFormat="1" applyFont="1" applyBorder="1" applyAlignment="1">
      <alignment horizontal="center" vertical="center"/>
      <protection/>
    </xf>
    <xf numFmtId="168" fontId="8" fillId="0" borderId="53" xfId="294" applyNumberFormat="1" applyFont="1" applyFill="1" applyBorder="1" applyAlignment="1" applyProtection="1">
      <alignment horizontal="left"/>
      <protection/>
    </xf>
    <xf numFmtId="169" fontId="8" fillId="0" borderId="25" xfId="294" applyNumberFormat="1" applyFont="1" applyBorder="1" applyAlignment="1">
      <alignment horizontal="center" vertical="center"/>
      <protection/>
    </xf>
    <xf numFmtId="168" fontId="13" fillId="0" borderId="51" xfId="294" applyNumberFormat="1" applyFont="1" applyFill="1" applyBorder="1" applyAlignment="1" applyProtection="1" quotePrefix="1">
      <alignment/>
      <protection/>
    </xf>
    <xf numFmtId="168" fontId="13" fillId="0" borderId="61" xfId="294" applyNumberFormat="1" applyFont="1" applyFill="1" applyBorder="1" applyAlignment="1" applyProtection="1" quotePrefix="1">
      <alignment/>
      <protection/>
    </xf>
    <xf numFmtId="168" fontId="13" fillId="0" borderId="52" xfId="294" applyNumberFormat="1" applyFont="1" applyFill="1" applyBorder="1" applyAlignment="1" applyProtection="1" quotePrefix="1">
      <alignment/>
      <protection/>
    </xf>
    <xf numFmtId="168" fontId="8" fillId="0" borderId="11" xfId="294" applyNumberFormat="1" applyFont="1" applyFill="1" applyBorder="1" applyAlignment="1" applyProtection="1" quotePrefix="1">
      <alignment horizontal="left"/>
      <protection/>
    </xf>
    <xf numFmtId="168" fontId="8" fillId="0" borderId="25" xfId="294" applyNumberFormat="1" applyFont="1" applyFill="1" applyBorder="1" applyAlignment="1" applyProtection="1">
      <alignment horizontal="left"/>
      <protection/>
    </xf>
    <xf numFmtId="168" fontId="8" fillId="0" borderId="14" xfId="294" applyNumberFormat="1" applyFont="1" applyFill="1" applyBorder="1" applyAlignment="1" applyProtection="1" quotePrefix="1">
      <alignment horizontal="center" vertical="center"/>
      <protection/>
    </xf>
    <xf numFmtId="168" fontId="8" fillId="0" borderId="18" xfId="294" applyNumberFormat="1" applyFont="1" applyFill="1" applyBorder="1" applyAlignment="1" applyProtection="1">
      <alignment horizontal="left"/>
      <protection/>
    </xf>
    <xf numFmtId="168" fontId="8" fillId="0" borderId="20" xfId="294" applyNumberFormat="1" applyFont="1" applyFill="1" applyBorder="1" applyAlignment="1" applyProtection="1">
      <alignment horizontal="center" vertical="center"/>
      <protection/>
    </xf>
    <xf numFmtId="168" fontId="8" fillId="0" borderId="62" xfId="294" applyNumberFormat="1" applyFont="1" applyFill="1" applyBorder="1" applyAlignment="1" applyProtection="1">
      <alignment horizontal="center" vertical="center"/>
      <protection/>
    </xf>
    <xf numFmtId="168" fontId="8" fillId="0" borderId="19" xfId="294" applyNumberFormat="1" applyFont="1" applyFill="1" applyBorder="1" applyAlignment="1" applyProtection="1">
      <alignment horizontal="center" vertical="center"/>
      <protection/>
    </xf>
    <xf numFmtId="168" fontId="8" fillId="0" borderId="11" xfId="294" applyNumberFormat="1" applyFont="1" applyFill="1" applyBorder="1" applyAlignment="1" applyProtection="1">
      <alignment horizontal="center" vertical="center"/>
      <protection/>
    </xf>
    <xf numFmtId="168" fontId="8" fillId="0" borderId="53" xfId="294" applyNumberFormat="1" applyFont="1" applyFill="1" applyBorder="1" applyAlignment="1" applyProtection="1">
      <alignment horizontal="center" vertical="center"/>
      <protection/>
    </xf>
    <xf numFmtId="168" fontId="8" fillId="0" borderId="25" xfId="294" applyNumberFormat="1" applyFont="1" applyFill="1" applyBorder="1" applyAlignment="1" applyProtection="1">
      <alignment horizontal="center" vertical="center"/>
      <protection/>
    </xf>
    <xf numFmtId="0" fontId="26" fillId="0" borderId="0" xfId="294" applyFont="1" applyFill="1">
      <alignment/>
      <protection/>
    </xf>
    <xf numFmtId="168" fontId="24" fillId="34" borderId="63" xfId="297" applyNumberFormat="1" applyFont="1" applyFill="1" applyBorder="1" applyAlignment="1">
      <alignment horizontal="center"/>
      <protection/>
    </xf>
    <xf numFmtId="168" fontId="24" fillId="34" borderId="56" xfId="297" applyNumberFormat="1" applyFont="1" applyFill="1" applyBorder="1">
      <alignment/>
      <protection/>
    </xf>
    <xf numFmtId="168" fontId="24" fillId="34" borderId="26" xfId="297" applyNumberFormat="1" applyFont="1" applyFill="1" applyBorder="1" applyAlignment="1">
      <alignment horizontal="center"/>
      <protection/>
    </xf>
    <xf numFmtId="168" fontId="24" fillId="34" borderId="25" xfId="297" applyNumberFormat="1" applyFont="1" applyFill="1" applyBorder="1" applyAlignment="1">
      <alignment horizontal="center"/>
      <protection/>
    </xf>
    <xf numFmtId="49" fontId="24" fillId="34" borderId="25" xfId="297" applyNumberFormat="1" applyFont="1" applyFill="1" applyBorder="1" applyAlignment="1" quotePrefix="1">
      <alignment horizontal="center"/>
      <protection/>
    </xf>
    <xf numFmtId="49" fontId="24" fillId="34" borderId="25" xfId="297" applyNumberFormat="1" applyFont="1" applyFill="1" applyBorder="1" applyAlignment="1">
      <alignment horizontal="center"/>
      <protection/>
    </xf>
    <xf numFmtId="168" fontId="24" fillId="34" borderId="42" xfId="177" applyNumberFormat="1" applyFont="1" applyFill="1" applyBorder="1" applyAlignment="1" quotePrefix="1">
      <alignment horizontal="center"/>
      <protection/>
    </xf>
    <xf numFmtId="168" fontId="26" fillId="0" borderId="29" xfId="240" applyFont="1" applyBorder="1" applyAlignment="1">
      <alignment horizontal="center"/>
      <protection/>
    </xf>
    <xf numFmtId="168" fontId="24" fillId="0" borderId="18" xfId="240" applyFont="1" applyBorder="1">
      <alignment/>
      <protection/>
    </xf>
    <xf numFmtId="168" fontId="24" fillId="0" borderId="40" xfId="240" applyFont="1" applyBorder="1">
      <alignment/>
      <protection/>
    </xf>
    <xf numFmtId="175" fontId="26" fillId="0" borderId="29" xfId="240" applyNumberFormat="1" applyFont="1" applyBorder="1" applyAlignment="1">
      <alignment horizontal="center"/>
      <protection/>
    </xf>
    <xf numFmtId="168" fontId="26" fillId="0" borderId="18" xfId="240" applyFont="1" applyBorder="1">
      <alignment/>
      <protection/>
    </xf>
    <xf numFmtId="168" fontId="26" fillId="0" borderId="18" xfId="240" applyFont="1" applyBorder="1" applyAlignment="1">
      <alignment horizontal="right"/>
      <protection/>
    </xf>
    <xf numFmtId="168" fontId="26" fillId="0" borderId="30" xfId="240" applyFont="1" applyBorder="1" applyAlignment="1">
      <alignment horizontal="right"/>
      <protection/>
    </xf>
    <xf numFmtId="168" fontId="8" fillId="0" borderId="0" xfId="161" applyNumberFormat="1" applyFont="1">
      <alignment/>
      <protection/>
    </xf>
    <xf numFmtId="175" fontId="24" fillId="0" borderId="29" xfId="240" applyNumberFormat="1" applyFont="1" applyBorder="1" applyAlignment="1">
      <alignment horizontal="left"/>
      <protection/>
    </xf>
    <xf numFmtId="168" fontId="26" fillId="0" borderId="32" xfId="240" applyFont="1" applyBorder="1" applyAlignment="1">
      <alignment horizontal="right"/>
      <protection/>
    </xf>
    <xf numFmtId="168" fontId="26" fillId="0" borderId="43" xfId="240" applyFont="1" applyBorder="1">
      <alignment/>
      <protection/>
    </xf>
    <xf numFmtId="168" fontId="24" fillId="0" borderId="55" xfId="240" applyFont="1" applyBorder="1">
      <alignment/>
      <protection/>
    </xf>
    <xf numFmtId="168" fontId="24" fillId="0" borderId="44" xfId="240" applyFont="1" applyBorder="1" applyAlignment="1">
      <alignment horizontal="right"/>
      <protection/>
    </xf>
    <xf numFmtId="168" fontId="24" fillId="0" borderId="46" xfId="240" applyFont="1" applyBorder="1" applyAlignment="1">
      <alignment horizontal="right"/>
      <protection/>
    </xf>
    <xf numFmtId="168" fontId="26" fillId="0" borderId="0" xfId="297" applyNumberFormat="1" applyFont="1" applyBorder="1">
      <alignment/>
      <protection/>
    </xf>
    <xf numFmtId="168" fontId="24" fillId="0" borderId="0" xfId="297" applyNumberFormat="1" applyFont="1" applyBorder="1">
      <alignment/>
      <protection/>
    </xf>
    <xf numFmtId="168" fontId="24" fillId="0" borderId="0" xfId="297" applyNumberFormat="1" applyFont="1" applyBorder="1" applyAlignment="1">
      <alignment horizontal="right"/>
      <protection/>
    </xf>
    <xf numFmtId="168" fontId="26" fillId="0" borderId="0" xfId="297" applyNumberFormat="1" applyFont="1" applyBorder="1" applyAlignment="1">
      <alignment horizontal="right"/>
      <protection/>
    </xf>
    <xf numFmtId="168" fontId="24" fillId="0" borderId="0" xfId="297" applyNumberFormat="1" applyFont="1" applyBorder="1" applyAlignment="1" quotePrefix="1">
      <alignment horizontal="right"/>
      <protection/>
    </xf>
    <xf numFmtId="0" fontId="8" fillId="0" borderId="0" xfId="161" applyFont="1" applyBorder="1">
      <alignment/>
      <protection/>
    </xf>
    <xf numFmtId="168" fontId="24" fillId="34" borderId="63" xfId="298" applyNumberFormat="1" applyFont="1" applyFill="1" applyBorder="1" applyAlignment="1">
      <alignment horizontal="center"/>
      <protection/>
    </xf>
    <xf numFmtId="168" fontId="24" fillId="34" borderId="56" xfId="298" applyNumberFormat="1" applyFont="1" applyFill="1" applyBorder="1">
      <alignment/>
      <protection/>
    </xf>
    <xf numFmtId="168" fontId="24" fillId="34" borderId="26" xfId="298" applyNumberFormat="1" applyFont="1" applyFill="1" applyBorder="1" applyAlignment="1">
      <alignment horizontal="center"/>
      <protection/>
    </xf>
    <xf numFmtId="168" fontId="24" fillId="34" borderId="25" xfId="298" applyNumberFormat="1" applyFont="1" applyFill="1" applyBorder="1" applyAlignment="1">
      <alignment horizontal="center"/>
      <protection/>
    </xf>
    <xf numFmtId="49" fontId="24" fillId="34" borderId="25" xfId="299" applyNumberFormat="1" applyFont="1" applyFill="1" applyBorder="1" applyAlignment="1" quotePrefix="1">
      <alignment horizontal="center"/>
      <protection/>
    </xf>
    <xf numFmtId="49" fontId="24" fillId="34" borderId="25" xfId="299" applyNumberFormat="1" applyFont="1" applyFill="1" applyBorder="1" applyAlignment="1">
      <alignment horizontal="center"/>
      <protection/>
    </xf>
    <xf numFmtId="168" fontId="24" fillId="0" borderId="18" xfId="240" applyFont="1" applyBorder="1" applyAlignment="1">
      <alignment horizontal="center"/>
      <protection/>
    </xf>
    <xf numFmtId="168" fontId="24" fillId="0" borderId="40" xfId="240" applyFont="1" applyBorder="1" applyAlignment="1">
      <alignment horizontal="center"/>
      <protection/>
    </xf>
    <xf numFmtId="168" fontId="26" fillId="0" borderId="18" xfId="240" applyFont="1" applyBorder="1" applyAlignment="1">
      <alignment horizontal="center"/>
      <protection/>
    </xf>
    <xf numFmtId="0" fontId="26" fillId="0" borderId="30" xfId="240" applyNumberFormat="1" applyFont="1" applyBorder="1" applyAlignment="1">
      <alignment horizontal="center"/>
      <protection/>
    </xf>
    <xf numFmtId="168" fontId="26" fillId="0" borderId="30" xfId="240" applyFont="1" applyBorder="1" applyAlignment="1">
      <alignment horizontal="center"/>
      <protection/>
    </xf>
    <xf numFmtId="175" fontId="24" fillId="0" borderId="29" xfId="240" applyNumberFormat="1" applyFont="1" applyBorder="1" applyAlignment="1">
      <alignment horizontal="center"/>
      <protection/>
    </xf>
    <xf numFmtId="168" fontId="24" fillId="0" borderId="18" xfId="240" applyFont="1" applyBorder="1" applyAlignment="1">
      <alignment horizontal="right"/>
      <protection/>
    </xf>
    <xf numFmtId="168" fontId="26" fillId="0" borderId="25" xfId="240" applyFont="1" applyBorder="1" applyAlignment="1">
      <alignment horizontal="center"/>
      <protection/>
    </xf>
    <xf numFmtId="175" fontId="24" fillId="0" borderId="43" xfId="240" applyNumberFormat="1" applyFont="1" applyBorder="1" applyAlignment="1">
      <alignment horizontal="center"/>
      <protection/>
    </xf>
    <xf numFmtId="168" fontId="24" fillId="0" borderId="44" xfId="240" applyFont="1" applyBorder="1">
      <alignment/>
      <protection/>
    </xf>
    <xf numFmtId="168" fontId="24" fillId="0" borderId="46" xfId="240" applyFont="1" applyBorder="1" applyAlignment="1">
      <alignment horizontal="center"/>
      <protection/>
    </xf>
    <xf numFmtId="0" fontId="8" fillId="0" borderId="47" xfId="161" applyFont="1" applyBorder="1">
      <alignment/>
      <protection/>
    </xf>
    <xf numFmtId="168" fontId="26" fillId="0" borderId="47" xfId="298" applyNumberFormat="1" applyFont="1" applyBorder="1">
      <alignment/>
      <protection/>
    </xf>
    <xf numFmtId="169" fontId="8" fillId="0" borderId="0" xfId="161" applyNumberFormat="1" applyFont="1">
      <alignment/>
      <protection/>
    </xf>
    <xf numFmtId="168" fontId="13" fillId="34" borderId="63" xfId="304" applyNumberFormat="1" applyFont="1" applyFill="1" applyBorder="1">
      <alignment/>
      <protection/>
    </xf>
    <xf numFmtId="168" fontId="13" fillId="34" borderId="56" xfId="304" applyNumberFormat="1" applyFont="1" applyFill="1" applyBorder="1">
      <alignment/>
      <protection/>
    </xf>
    <xf numFmtId="168" fontId="13" fillId="34" borderId="26" xfId="304" applyNumberFormat="1" applyFont="1" applyFill="1" applyBorder="1" applyAlignment="1">
      <alignment horizontal="center"/>
      <protection/>
    </xf>
    <xf numFmtId="168" fontId="13" fillId="34" borderId="25" xfId="304" applyNumberFormat="1" applyFont="1" applyFill="1" applyBorder="1" applyAlignment="1">
      <alignment horizontal="center"/>
      <protection/>
    </xf>
    <xf numFmtId="49" fontId="24" fillId="34" borderId="25" xfId="300" applyNumberFormat="1" applyFont="1" applyFill="1" applyBorder="1" applyAlignment="1" quotePrefix="1">
      <alignment horizontal="center"/>
      <protection/>
    </xf>
    <xf numFmtId="49" fontId="24" fillId="34" borderId="25" xfId="300" applyNumberFormat="1" applyFont="1" applyFill="1" applyBorder="1" applyAlignment="1">
      <alignment horizontal="center"/>
      <protection/>
    </xf>
    <xf numFmtId="168" fontId="26" fillId="0" borderId="29" xfId="268" applyFont="1" applyBorder="1">
      <alignment/>
      <protection/>
    </xf>
    <xf numFmtId="168" fontId="24" fillId="0" borderId="18" xfId="268" applyFont="1" applyBorder="1">
      <alignment/>
      <protection/>
    </xf>
    <xf numFmtId="168" fontId="24" fillId="0" borderId="18" xfId="268" applyFont="1" applyBorder="1" applyAlignment="1" quotePrefix="1">
      <alignment horizontal="right"/>
      <protection/>
    </xf>
    <xf numFmtId="168" fontId="24" fillId="0" borderId="18" xfId="268" applyFont="1" applyBorder="1" applyAlignment="1" quotePrefix="1">
      <alignment horizontal="center"/>
      <protection/>
    </xf>
    <xf numFmtId="168" fontId="24" fillId="0" borderId="40" xfId="268" applyFont="1" applyBorder="1" applyAlignment="1" quotePrefix="1">
      <alignment horizontal="center"/>
      <protection/>
    </xf>
    <xf numFmtId="175" fontId="26" fillId="0" borderId="29" xfId="268" applyNumberFormat="1" applyFont="1" applyBorder="1" applyAlignment="1">
      <alignment horizontal="center"/>
      <protection/>
    </xf>
    <xf numFmtId="168" fontId="26" fillId="0" borderId="18" xfId="268" applyFont="1" applyBorder="1">
      <alignment/>
      <protection/>
    </xf>
    <xf numFmtId="168" fontId="26" fillId="0" borderId="18" xfId="268" applyFont="1" applyBorder="1" applyAlignment="1">
      <alignment horizontal="right"/>
      <protection/>
    </xf>
    <xf numFmtId="168" fontId="26" fillId="0" borderId="18" xfId="268" applyFont="1" applyBorder="1" applyAlignment="1" quotePrefix="1">
      <alignment horizontal="center"/>
      <protection/>
    </xf>
    <xf numFmtId="168" fontId="26" fillId="0" borderId="30" xfId="268" applyFont="1" applyBorder="1" applyAlignment="1">
      <alignment horizontal="center"/>
      <protection/>
    </xf>
    <xf numFmtId="168" fontId="24" fillId="0" borderId="18" xfId="268" applyFont="1" applyBorder="1" applyAlignment="1">
      <alignment horizontal="right"/>
      <protection/>
    </xf>
    <xf numFmtId="168" fontId="26" fillId="0" borderId="43" xfId="268" applyFont="1" applyBorder="1">
      <alignment/>
      <protection/>
    </xf>
    <xf numFmtId="168" fontId="24" fillId="0" borderId="44" xfId="268" applyFont="1" applyBorder="1">
      <alignment/>
      <protection/>
    </xf>
    <xf numFmtId="168" fontId="24" fillId="0" borderId="44" xfId="268" applyFont="1" applyBorder="1" applyAlignment="1">
      <alignment horizontal="center"/>
      <protection/>
    </xf>
    <xf numFmtId="168" fontId="24" fillId="0" borderId="46" xfId="268" applyFont="1" applyBorder="1" applyAlignment="1">
      <alignment horizontal="center"/>
      <protection/>
    </xf>
    <xf numFmtId="176" fontId="8" fillId="0" borderId="0" xfId="161" applyNumberFormat="1" applyFont="1">
      <alignment/>
      <protection/>
    </xf>
    <xf numFmtId="168" fontId="6" fillId="0" borderId="0" xfId="305" applyNumberFormat="1" applyFont="1" applyAlignment="1" applyProtection="1">
      <alignment horizontal="center"/>
      <protection/>
    </xf>
    <xf numFmtId="168" fontId="15" fillId="0" borderId="0" xfId="305" applyNumberFormat="1" applyFont="1" applyAlignment="1" applyProtection="1">
      <alignment horizontal="right"/>
      <protection/>
    </xf>
    <xf numFmtId="168" fontId="13" fillId="34" borderId="63" xfId="305" applyNumberFormat="1" applyFont="1" applyFill="1" applyBorder="1" applyAlignment="1">
      <alignment horizontal="left"/>
      <protection/>
    </xf>
    <xf numFmtId="168" fontId="13" fillId="34" borderId="64" xfId="305" applyNumberFormat="1" applyFont="1" applyFill="1" applyBorder="1">
      <alignment/>
      <protection/>
    </xf>
    <xf numFmtId="168" fontId="13" fillId="0" borderId="0" xfId="305" applyNumberFormat="1" applyFont="1" applyFill="1" applyBorder="1" applyAlignment="1">
      <alignment horizontal="center"/>
      <protection/>
    </xf>
    <xf numFmtId="168" fontId="13" fillId="34" borderId="26" xfId="305" applyNumberFormat="1" applyFont="1" applyFill="1" applyBorder="1" applyAlignment="1">
      <alignment horizontal="center"/>
      <protection/>
    </xf>
    <xf numFmtId="168" fontId="13" fillId="34" borderId="53" xfId="305" applyNumberFormat="1" applyFont="1" applyFill="1" applyBorder="1" applyAlignment="1">
      <alignment horizontal="center"/>
      <protection/>
    </xf>
    <xf numFmtId="49" fontId="24" fillId="34" borderId="25" xfId="301" applyNumberFormat="1" applyFont="1" applyFill="1" applyBorder="1" applyAlignment="1" quotePrefix="1">
      <alignment horizontal="center"/>
      <protection/>
    </xf>
    <xf numFmtId="49" fontId="24" fillId="34" borderId="25" xfId="301" applyNumberFormat="1" applyFont="1" applyFill="1" applyBorder="1" applyAlignment="1">
      <alignment horizontal="center"/>
      <protection/>
    </xf>
    <xf numFmtId="168" fontId="24" fillId="0" borderId="0" xfId="177" applyNumberFormat="1" applyFont="1" applyFill="1" applyBorder="1" applyAlignment="1" quotePrefix="1">
      <alignment horizontal="center"/>
      <protection/>
    </xf>
    <xf numFmtId="168" fontId="26" fillId="0" borderId="29" xfId="269" applyFont="1" applyBorder="1" applyAlignment="1">
      <alignment horizontal="left"/>
      <protection/>
    </xf>
    <xf numFmtId="168" fontId="24" fillId="0" borderId="18" xfId="269" applyFont="1" applyBorder="1">
      <alignment/>
      <protection/>
    </xf>
    <xf numFmtId="168" fontId="24" fillId="0" borderId="18" xfId="269" applyFont="1" applyBorder="1" applyAlignment="1" quotePrefix="1">
      <alignment/>
      <protection/>
    </xf>
    <xf numFmtId="168" fontId="24" fillId="0" borderId="40" xfId="269" applyFont="1" applyBorder="1" applyAlignment="1" quotePrefix="1">
      <alignment/>
      <protection/>
    </xf>
    <xf numFmtId="168" fontId="24" fillId="0" borderId="0" xfId="269" applyFont="1" applyBorder="1" applyAlignment="1" quotePrefix="1">
      <alignment horizontal="right"/>
      <protection/>
    </xf>
    <xf numFmtId="175" fontId="26" fillId="0" borderId="29" xfId="269" applyNumberFormat="1" applyFont="1" applyBorder="1" applyAlignment="1">
      <alignment horizontal="center"/>
      <protection/>
    </xf>
    <xf numFmtId="175" fontId="26" fillId="0" borderId="18" xfId="269" applyNumberFormat="1" applyFont="1" applyBorder="1" applyAlignment="1">
      <alignment horizontal="left"/>
      <protection/>
    </xf>
    <xf numFmtId="168" fontId="26" fillId="0" borderId="18" xfId="269" applyFont="1" applyBorder="1" applyAlignment="1">
      <alignment/>
      <protection/>
    </xf>
    <xf numFmtId="168" fontId="26" fillId="0" borderId="30" xfId="269" applyFont="1" applyBorder="1" applyAlignment="1">
      <alignment/>
      <protection/>
    </xf>
    <xf numFmtId="168" fontId="26" fillId="0" borderId="0" xfId="269" applyFont="1" applyBorder="1" applyAlignment="1">
      <alignment horizontal="right"/>
      <protection/>
    </xf>
    <xf numFmtId="175" fontId="26" fillId="0" borderId="29" xfId="269" applyNumberFormat="1" applyFont="1" applyBorder="1" applyAlignment="1">
      <alignment horizontal="left"/>
      <protection/>
    </xf>
    <xf numFmtId="175" fontId="24" fillId="0" borderId="18" xfId="269" applyNumberFormat="1" applyFont="1" applyBorder="1" applyAlignment="1">
      <alignment horizontal="left"/>
      <protection/>
    </xf>
    <xf numFmtId="168" fontId="24" fillId="0" borderId="18" xfId="269" applyFont="1" applyBorder="1" applyAlignment="1">
      <alignment/>
      <protection/>
    </xf>
    <xf numFmtId="175" fontId="26" fillId="0" borderId="43" xfId="269" applyNumberFormat="1" applyFont="1" applyBorder="1" applyAlignment="1">
      <alignment horizontal="left"/>
      <protection/>
    </xf>
    <xf numFmtId="175" fontId="24" fillId="0" borderId="44" xfId="269" applyNumberFormat="1" applyFont="1" applyBorder="1" applyAlignment="1">
      <alignment horizontal="left"/>
      <protection/>
    </xf>
    <xf numFmtId="168" fontId="24" fillId="0" borderId="44" xfId="269" applyFont="1" applyBorder="1" applyAlignment="1">
      <alignment/>
      <protection/>
    </xf>
    <xf numFmtId="168" fontId="24" fillId="0" borderId="46" xfId="269" applyFont="1" applyBorder="1" applyAlignment="1">
      <alignment/>
      <protection/>
    </xf>
    <xf numFmtId="168" fontId="13" fillId="34" borderId="63" xfId="310" applyNumberFormat="1" applyFont="1" applyFill="1" applyBorder="1" applyAlignment="1">
      <alignment horizontal="left"/>
      <protection/>
    </xf>
    <xf numFmtId="168" fontId="13" fillId="34" borderId="64" xfId="310" applyNumberFormat="1" applyFont="1" applyFill="1" applyBorder="1">
      <alignment/>
      <protection/>
    </xf>
    <xf numFmtId="168" fontId="13" fillId="34" borderId="26" xfId="310" applyNumberFormat="1" applyFont="1" applyFill="1" applyBorder="1" applyAlignment="1">
      <alignment horizontal="center"/>
      <protection/>
    </xf>
    <xf numFmtId="168" fontId="13" fillId="34" borderId="53" xfId="310" applyNumberFormat="1" applyFont="1" applyFill="1" applyBorder="1" applyAlignment="1">
      <alignment horizontal="center"/>
      <protection/>
    </xf>
    <xf numFmtId="49" fontId="24" fillId="34" borderId="25" xfId="302" applyNumberFormat="1" applyFont="1" applyFill="1" applyBorder="1" applyAlignment="1" quotePrefix="1">
      <alignment horizontal="center"/>
      <protection/>
    </xf>
    <xf numFmtId="49" fontId="24" fillId="34" borderId="25" xfId="302" applyNumberFormat="1" applyFont="1" applyFill="1" applyBorder="1" applyAlignment="1">
      <alignment horizontal="center"/>
      <protection/>
    </xf>
    <xf numFmtId="49" fontId="24" fillId="34" borderId="42" xfId="302" applyNumberFormat="1" applyFont="1" applyFill="1" applyBorder="1" applyAlignment="1">
      <alignment horizontal="center"/>
      <protection/>
    </xf>
    <xf numFmtId="168" fontId="26" fillId="0" borderId="18" xfId="269" applyFont="1" applyBorder="1" applyAlignment="1">
      <alignment horizontal="right"/>
      <protection/>
    </xf>
    <xf numFmtId="168" fontId="26" fillId="0" borderId="30" xfId="269" applyFont="1" applyBorder="1" applyAlignment="1">
      <alignment horizontal="right"/>
      <protection/>
    </xf>
    <xf numFmtId="168" fontId="26" fillId="0" borderId="18" xfId="269" applyFont="1" applyBorder="1" applyAlignment="1" quotePrefix="1">
      <alignment horizontal="center"/>
      <protection/>
    </xf>
    <xf numFmtId="168" fontId="26" fillId="0" borderId="30" xfId="269" applyFont="1" applyBorder="1" applyAlignment="1" quotePrefix="1">
      <alignment horizontal="center"/>
      <protection/>
    </xf>
    <xf numFmtId="175" fontId="26" fillId="0" borderId="43" xfId="269" applyNumberFormat="1" applyFont="1" applyBorder="1" applyAlignment="1">
      <alignment horizontal="center"/>
      <protection/>
    </xf>
    <xf numFmtId="168" fontId="26" fillId="0" borderId="47" xfId="269" applyFont="1" applyBorder="1" applyAlignment="1">
      <alignment/>
      <protection/>
    </xf>
    <xf numFmtId="168" fontId="26" fillId="0" borderId="47" xfId="269" applyFont="1" applyBorder="1" applyAlignment="1">
      <alignment horizontal="right"/>
      <protection/>
    </xf>
    <xf numFmtId="175" fontId="26" fillId="0" borderId="0" xfId="269" applyNumberFormat="1" applyFont="1" applyBorder="1" applyAlignment="1">
      <alignment horizontal="center"/>
      <protection/>
    </xf>
    <xf numFmtId="175" fontId="26" fillId="0" borderId="0" xfId="269" applyNumberFormat="1" applyFont="1" applyBorder="1" applyAlignment="1">
      <alignment horizontal="left"/>
      <protection/>
    </xf>
    <xf numFmtId="168" fontId="26" fillId="0" borderId="0" xfId="269" applyFont="1" applyBorder="1" applyAlignment="1">
      <alignment/>
      <protection/>
    </xf>
    <xf numFmtId="168" fontId="26" fillId="0" borderId="0" xfId="269" applyNumberFormat="1" applyFont="1" applyBorder="1" applyAlignment="1">
      <alignment horizontal="left"/>
      <protection/>
    </xf>
    <xf numFmtId="168" fontId="26" fillId="0" borderId="0" xfId="269" applyNumberFormat="1" applyFont="1" applyBorder="1" applyAlignment="1">
      <alignment/>
      <protection/>
    </xf>
    <xf numFmtId="168" fontId="26" fillId="0" borderId="0" xfId="269" applyNumberFormat="1" applyFont="1" applyBorder="1" applyAlignment="1">
      <alignment horizontal="right"/>
      <protection/>
    </xf>
    <xf numFmtId="175" fontId="24" fillId="0" borderId="0" xfId="269" applyNumberFormat="1" applyFont="1" applyBorder="1" applyAlignment="1">
      <alignment horizontal="left"/>
      <protection/>
    </xf>
    <xf numFmtId="168" fontId="24" fillId="0" borderId="0" xfId="269" applyFont="1" applyBorder="1" applyAlignment="1">
      <alignment/>
      <protection/>
    </xf>
    <xf numFmtId="168" fontId="13" fillId="34" borderId="63" xfId="312" applyNumberFormat="1" applyFont="1" applyFill="1" applyBorder="1" applyAlignment="1">
      <alignment horizontal="left"/>
      <protection/>
    </xf>
    <xf numFmtId="168" fontId="13" fillId="34" borderId="56" xfId="312" applyNumberFormat="1" applyFont="1" applyFill="1" applyBorder="1">
      <alignment/>
      <protection/>
    </xf>
    <xf numFmtId="168" fontId="13" fillId="34" borderId="26" xfId="312" applyNumberFormat="1" applyFont="1" applyFill="1" applyBorder="1" applyAlignment="1">
      <alignment horizontal="center"/>
      <protection/>
    </xf>
    <xf numFmtId="168" fontId="13" fillId="34" borderId="25" xfId="312" applyNumberFormat="1" applyFont="1" applyFill="1" applyBorder="1" applyAlignment="1">
      <alignment horizontal="center"/>
      <protection/>
    </xf>
    <xf numFmtId="49" fontId="24" fillId="34" borderId="25" xfId="303" applyNumberFormat="1" applyFont="1" applyFill="1" applyBorder="1" applyAlignment="1" quotePrefix="1">
      <alignment horizontal="center"/>
      <protection/>
    </xf>
    <xf numFmtId="49" fontId="24" fillId="34" borderId="25" xfId="303" applyNumberFormat="1" applyFont="1" applyFill="1" applyBorder="1" applyAlignment="1">
      <alignment horizontal="center"/>
      <protection/>
    </xf>
    <xf numFmtId="168" fontId="24" fillId="34" borderId="25" xfId="177" applyNumberFormat="1" applyFont="1" applyFill="1" applyBorder="1" applyAlignment="1" quotePrefix="1">
      <alignment horizontal="center"/>
      <protection/>
    </xf>
    <xf numFmtId="168" fontId="26" fillId="0" borderId="29" xfId="270" applyFont="1" applyBorder="1" applyAlignment="1">
      <alignment horizontal="left"/>
      <protection/>
    </xf>
    <xf numFmtId="168" fontId="24" fillId="0" borderId="18" xfId="270" applyFont="1" applyBorder="1">
      <alignment/>
      <protection/>
    </xf>
    <xf numFmtId="168" fontId="24" fillId="0" borderId="11" xfId="270" applyFont="1" applyBorder="1" applyAlignment="1" quotePrefix="1">
      <alignment horizontal="right"/>
      <protection/>
    </xf>
    <xf numFmtId="168" fontId="24" fillId="0" borderId="40" xfId="270" applyFont="1" applyBorder="1" applyAlignment="1" quotePrefix="1">
      <alignment horizontal="right"/>
      <protection/>
    </xf>
    <xf numFmtId="175" fontId="26" fillId="0" borderId="29" xfId="270" applyNumberFormat="1" applyFont="1" applyBorder="1" applyAlignment="1">
      <alignment horizontal="center"/>
      <protection/>
    </xf>
    <xf numFmtId="175" fontId="26" fillId="0" borderId="18" xfId="270" applyNumberFormat="1" applyFont="1" applyBorder="1" applyAlignment="1">
      <alignment horizontal="left"/>
      <protection/>
    </xf>
    <xf numFmtId="168" fontId="26" fillId="0" borderId="18" xfId="270" applyFont="1" applyBorder="1" applyAlignment="1">
      <alignment horizontal="right"/>
      <protection/>
    </xf>
    <xf numFmtId="168" fontId="26" fillId="0" borderId="30" xfId="270" applyFont="1" applyBorder="1" applyAlignment="1">
      <alignment horizontal="right"/>
      <protection/>
    </xf>
    <xf numFmtId="168" fontId="2" fillId="0" borderId="0" xfId="161" applyNumberFormat="1">
      <alignment/>
      <protection/>
    </xf>
    <xf numFmtId="175" fontId="26" fillId="0" borderId="29" xfId="270" applyNumberFormat="1" applyFont="1" applyBorder="1" applyAlignment="1">
      <alignment horizontal="left"/>
      <protection/>
    </xf>
    <xf numFmtId="175" fontId="24" fillId="0" borderId="18" xfId="270" applyNumberFormat="1" applyFont="1" applyBorder="1" applyAlignment="1">
      <alignment horizontal="left"/>
      <protection/>
    </xf>
    <xf numFmtId="168" fontId="24" fillId="0" borderId="18" xfId="270" applyFont="1" applyBorder="1" applyAlignment="1">
      <alignment horizontal="right"/>
      <protection/>
    </xf>
    <xf numFmtId="175" fontId="26" fillId="0" borderId="43" xfId="270" applyNumberFormat="1" applyFont="1" applyBorder="1" applyAlignment="1">
      <alignment horizontal="left"/>
      <protection/>
    </xf>
    <xf numFmtId="175" fontId="24" fillId="0" borderId="44" xfId="270" applyNumberFormat="1" applyFont="1" applyBorder="1" applyAlignment="1">
      <alignment horizontal="left"/>
      <protection/>
    </xf>
    <xf numFmtId="168" fontId="24" fillId="0" borderId="44" xfId="270" applyFont="1" applyBorder="1" applyAlignment="1">
      <alignment horizontal="right"/>
      <protection/>
    </xf>
    <xf numFmtId="168" fontId="24" fillId="0" borderId="46" xfId="270" applyFont="1" applyBorder="1" applyAlignment="1">
      <alignment horizontal="right"/>
      <protection/>
    </xf>
    <xf numFmtId="0" fontId="29" fillId="0" borderId="0" xfId="0" applyFont="1" applyAlignment="1">
      <alignment/>
    </xf>
    <xf numFmtId="0" fontId="30" fillId="0" borderId="0" xfId="0" applyFont="1" applyAlignment="1">
      <alignment/>
    </xf>
    <xf numFmtId="169" fontId="0" fillId="0" borderId="0" xfId="0" applyNumberFormat="1" applyAlignment="1">
      <alignment/>
    </xf>
    <xf numFmtId="0" fontId="0" fillId="0" borderId="0" xfId="218">
      <alignment/>
      <protection/>
    </xf>
    <xf numFmtId="0" fontId="8" fillId="0" borderId="0" xfId="275" applyFont="1">
      <alignment/>
      <protection/>
    </xf>
    <xf numFmtId="168" fontId="13" fillId="34" borderId="65" xfId="189" applyNumberFormat="1" applyFont="1" applyFill="1" applyBorder="1" applyAlignment="1">
      <alignment horizontal="center"/>
      <protection/>
    </xf>
    <xf numFmtId="168" fontId="13" fillId="34" borderId="56" xfId="189" applyNumberFormat="1" applyFont="1" applyFill="1" applyBorder="1" applyAlignment="1">
      <alignment horizontal="center"/>
      <protection/>
    </xf>
    <xf numFmtId="168" fontId="13" fillId="34" borderId="56" xfId="189" applyNumberFormat="1" applyFont="1" applyFill="1" applyBorder="1" applyAlignment="1" quotePrefix="1">
      <alignment horizontal="center"/>
      <protection/>
    </xf>
    <xf numFmtId="168" fontId="13" fillId="34" borderId="64" xfId="189" applyNumberFormat="1" applyFont="1" applyFill="1" applyBorder="1" applyAlignment="1" quotePrefix="1">
      <alignment horizontal="center"/>
      <protection/>
    </xf>
    <xf numFmtId="0" fontId="13" fillId="34" borderId="66" xfId="275" applyFont="1" applyFill="1" applyBorder="1" applyAlignment="1" quotePrefix="1">
      <alignment horizontal="center"/>
      <protection/>
    </xf>
    <xf numFmtId="168" fontId="8" fillId="0" borderId="50" xfId="189" applyNumberFormat="1" applyFont="1" applyBorder="1" applyAlignment="1">
      <alignment horizontal="left"/>
      <protection/>
    </xf>
    <xf numFmtId="2" fontId="8" fillId="0" borderId="27" xfId="271" applyNumberFormat="1" applyFont="1" applyBorder="1">
      <alignment/>
      <protection/>
    </xf>
    <xf numFmtId="2" fontId="8" fillId="0" borderId="51" xfId="271" applyNumberFormat="1" applyFont="1" applyBorder="1">
      <alignment/>
      <protection/>
    </xf>
    <xf numFmtId="2" fontId="8" fillId="0" borderId="42" xfId="271" applyNumberFormat="1" applyFont="1" applyBorder="1">
      <alignment/>
      <protection/>
    </xf>
    <xf numFmtId="2" fontId="8" fillId="0" borderId="51" xfId="271" applyNumberFormat="1" applyFont="1" applyBorder="1" applyAlignment="1" quotePrefix="1">
      <alignment horizontal="right"/>
      <protection/>
    </xf>
    <xf numFmtId="2" fontId="8" fillId="0" borderId="42" xfId="271" applyNumberFormat="1" applyFont="1" applyBorder="1" applyAlignment="1" quotePrefix="1">
      <alignment horizontal="right"/>
      <protection/>
    </xf>
    <xf numFmtId="2" fontId="8" fillId="0" borderId="27" xfId="271" applyNumberFormat="1" applyFont="1" applyFill="1" applyBorder="1">
      <alignment/>
      <protection/>
    </xf>
    <xf numFmtId="168" fontId="13" fillId="0" borderId="67" xfId="189" applyNumberFormat="1" applyFont="1" applyBorder="1" applyAlignment="1">
      <alignment horizontal="center"/>
      <protection/>
    </xf>
    <xf numFmtId="2" fontId="13" fillId="0" borderId="44" xfId="271" applyNumberFormat="1" applyFont="1" applyBorder="1">
      <alignment/>
      <protection/>
    </xf>
    <xf numFmtId="2" fontId="13" fillId="0" borderId="45" xfId="271" applyNumberFormat="1" applyFont="1" applyBorder="1">
      <alignment/>
      <protection/>
    </xf>
    <xf numFmtId="2" fontId="13" fillId="0" borderId="46" xfId="271" applyNumberFormat="1" applyFont="1" applyBorder="1">
      <alignment/>
      <protection/>
    </xf>
    <xf numFmtId="168" fontId="8" fillId="0" borderId="0" xfId="189" applyNumberFormat="1" applyFont="1">
      <alignment/>
      <protection/>
    </xf>
    <xf numFmtId="169" fontId="8" fillId="0" borderId="0" xfId="189" applyNumberFormat="1" applyFont="1">
      <alignment/>
      <protection/>
    </xf>
    <xf numFmtId="168" fontId="11" fillId="0" borderId="0" xfId="189" applyNumberFormat="1" applyFont="1">
      <alignment/>
      <protection/>
    </xf>
    <xf numFmtId="168" fontId="8" fillId="0" borderId="0" xfId="189" applyNumberFormat="1" applyFont="1" applyFill="1">
      <alignment/>
      <protection/>
    </xf>
    <xf numFmtId="172" fontId="11" fillId="0" borderId="0" xfId="189" applyNumberFormat="1" applyFont="1">
      <alignment/>
      <protection/>
    </xf>
    <xf numFmtId="0" fontId="2" fillId="0" borderId="0" xfId="161" applyFont="1" applyFill="1">
      <alignment/>
      <protection/>
    </xf>
    <xf numFmtId="0" fontId="2" fillId="0" borderId="0" xfId="161" applyFont="1" applyFill="1" applyBorder="1">
      <alignment/>
      <protection/>
    </xf>
    <xf numFmtId="0" fontId="2" fillId="0" borderId="68" xfId="161" applyFont="1" applyFill="1" applyBorder="1">
      <alignment/>
      <protection/>
    </xf>
    <xf numFmtId="0" fontId="8" fillId="0" borderId="31" xfId="161" applyFont="1" applyFill="1" applyBorder="1">
      <alignment/>
      <protection/>
    </xf>
    <xf numFmtId="0" fontId="8" fillId="0" borderId="0" xfId="161" applyFont="1" applyFill="1" applyBorder="1">
      <alignment/>
      <protection/>
    </xf>
    <xf numFmtId="164" fontId="13" fillId="34" borderId="27" xfId="288" applyNumberFormat="1" applyFont="1" applyFill="1" applyBorder="1" applyAlignment="1" applyProtection="1">
      <alignment horizontal="center" vertical="center" wrapText="1"/>
      <protection/>
    </xf>
    <xf numFmtId="164" fontId="13" fillId="34" borderId="52" xfId="288" applyNumberFormat="1" applyFont="1" applyFill="1" applyBorder="1" applyAlignment="1" applyProtection="1">
      <alignment horizontal="center" vertical="center" wrapText="1"/>
      <protection/>
    </xf>
    <xf numFmtId="164" fontId="13" fillId="34" borderId="42" xfId="288" applyNumberFormat="1" applyFont="1" applyFill="1" applyBorder="1" applyAlignment="1" applyProtection="1">
      <alignment horizontal="center" vertical="center" wrapText="1"/>
      <protection/>
    </xf>
    <xf numFmtId="164" fontId="13" fillId="34" borderId="58" xfId="288" applyNumberFormat="1" applyFont="1" applyFill="1" applyBorder="1" applyAlignment="1" applyProtection="1">
      <alignment horizontal="center" vertical="center" wrapText="1"/>
      <protection/>
    </xf>
    <xf numFmtId="0" fontId="13" fillId="34" borderId="58" xfId="161" applyFont="1" applyFill="1" applyBorder="1" applyAlignment="1">
      <alignment horizontal="center" vertical="center" wrapText="1"/>
      <protection/>
    </xf>
    <xf numFmtId="0" fontId="13" fillId="34" borderId="27" xfId="161" applyFont="1" applyFill="1" applyBorder="1" applyAlignment="1">
      <alignment horizontal="center" vertical="center" wrapText="1"/>
      <protection/>
    </xf>
    <xf numFmtId="0" fontId="13" fillId="34" borderId="52" xfId="161" applyFont="1" applyFill="1" applyBorder="1" applyAlignment="1">
      <alignment horizontal="center" vertical="center" wrapText="1"/>
      <protection/>
    </xf>
    <xf numFmtId="0" fontId="13" fillId="34" borderId="42" xfId="161" applyFont="1" applyFill="1" applyBorder="1" applyAlignment="1">
      <alignment horizontal="center" vertical="center" wrapText="1"/>
      <protection/>
    </xf>
    <xf numFmtId="164" fontId="8" fillId="0" borderId="41" xfId="288" applyNumberFormat="1" applyFont="1" applyFill="1" applyBorder="1" applyAlignment="1" applyProtection="1">
      <alignment horizontal="left"/>
      <protection/>
    </xf>
    <xf numFmtId="169" fontId="8" fillId="0" borderId="11" xfId="161" applyNumberFormat="1" applyFont="1" applyFill="1" applyBorder="1" applyAlignment="1">
      <alignment horizontal="center"/>
      <protection/>
    </xf>
    <xf numFmtId="169" fontId="8" fillId="0" borderId="14" xfId="161" applyNumberFormat="1" applyFont="1" applyFill="1" applyBorder="1" applyAlignment="1">
      <alignment horizontal="center"/>
      <protection/>
    </xf>
    <xf numFmtId="169" fontId="8" fillId="0" borderId="40" xfId="161" applyNumberFormat="1" applyFont="1" applyFill="1" applyBorder="1" applyAlignment="1">
      <alignment horizontal="center"/>
      <protection/>
    </xf>
    <xf numFmtId="169" fontId="8" fillId="0" borderId="41" xfId="161" applyNumberFormat="1" applyFont="1" applyFill="1" applyBorder="1" applyAlignment="1">
      <alignment horizontal="center"/>
      <protection/>
    </xf>
    <xf numFmtId="164" fontId="8" fillId="0" borderId="29" xfId="288" applyNumberFormat="1" applyFont="1" applyFill="1" applyBorder="1" applyAlignment="1" applyProtection="1">
      <alignment horizontal="left"/>
      <protection/>
    </xf>
    <xf numFmtId="169" fontId="8" fillId="0" borderId="18" xfId="161" applyNumberFormat="1" applyFont="1" applyFill="1" applyBorder="1" applyAlignment="1">
      <alignment horizontal="center"/>
      <protection/>
    </xf>
    <xf numFmtId="169" fontId="8" fillId="0" borderId="20" xfId="161" applyNumberFormat="1" applyFont="1" applyFill="1" applyBorder="1" applyAlignment="1">
      <alignment horizontal="center"/>
      <protection/>
    </xf>
    <xf numFmtId="169" fontId="8" fillId="0" borderId="30" xfId="161" applyNumberFormat="1" applyFont="1" applyFill="1" applyBorder="1" applyAlignment="1">
      <alignment horizontal="center"/>
      <protection/>
    </xf>
    <xf numFmtId="169" fontId="8" fillId="0" borderId="29" xfId="161" applyNumberFormat="1" applyFont="1" applyFill="1" applyBorder="1" applyAlignment="1">
      <alignment horizontal="center"/>
      <protection/>
    </xf>
    <xf numFmtId="164" fontId="8" fillId="0" borderId="26" xfId="288" applyNumberFormat="1" applyFont="1" applyFill="1" applyBorder="1" applyAlignment="1" applyProtection="1">
      <alignment horizontal="left"/>
      <protection/>
    </xf>
    <xf numFmtId="169" fontId="8" fillId="0" borderId="25" xfId="161" applyNumberFormat="1" applyFont="1" applyFill="1" applyBorder="1" applyAlignment="1">
      <alignment horizontal="center"/>
      <protection/>
    </xf>
    <xf numFmtId="169" fontId="8" fillId="0" borderId="62" xfId="161" applyNumberFormat="1" applyFont="1" applyFill="1" applyBorder="1" applyAlignment="1">
      <alignment horizontal="center"/>
      <protection/>
    </xf>
    <xf numFmtId="169" fontId="8" fillId="0" borderId="32" xfId="161" applyNumberFormat="1" applyFont="1" applyFill="1" applyBorder="1" applyAlignment="1">
      <alignment horizontal="center"/>
      <protection/>
    </xf>
    <xf numFmtId="169" fontId="8" fillId="0" borderId="26" xfId="161" applyNumberFormat="1" applyFont="1" applyFill="1" applyBorder="1" applyAlignment="1">
      <alignment horizontal="center"/>
      <protection/>
    </xf>
    <xf numFmtId="164" fontId="13" fillId="0" borderId="43" xfId="189" applyNumberFormat="1" applyFont="1" applyFill="1" applyBorder="1" applyAlignment="1" applyProtection="1">
      <alignment horizontal="left"/>
      <protection/>
    </xf>
    <xf numFmtId="169" fontId="13" fillId="0" borderId="44" xfId="161" applyNumberFormat="1" applyFont="1" applyFill="1" applyBorder="1" applyAlignment="1">
      <alignment horizontal="center"/>
      <protection/>
    </xf>
    <xf numFmtId="169" fontId="13" fillId="0" borderId="55" xfId="161" applyNumberFormat="1" applyFont="1" applyFill="1" applyBorder="1" applyAlignment="1">
      <alignment horizontal="center"/>
      <protection/>
    </xf>
    <xf numFmtId="169" fontId="13" fillId="0" borderId="46" xfId="161" applyNumberFormat="1" applyFont="1" applyFill="1" applyBorder="1" applyAlignment="1">
      <alignment horizontal="center"/>
      <protection/>
    </xf>
    <xf numFmtId="169" fontId="13" fillId="0" borderId="43" xfId="161" applyNumberFormat="1" applyFont="1" applyFill="1" applyBorder="1" applyAlignment="1">
      <alignment horizontal="center"/>
      <protection/>
    </xf>
    <xf numFmtId="164" fontId="6" fillId="0" borderId="0" xfId="189" applyNumberFormat="1" applyFont="1" applyFill="1" applyBorder="1" applyAlignment="1" applyProtection="1">
      <alignment horizontal="center" vertical="center"/>
      <protection/>
    </xf>
    <xf numFmtId="169" fontId="2" fillId="0" borderId="0" xfId="161" applyNumberFormat="1" applyFont="1" applyFill="1">
      <alignment/>
      <protection/>
    </xf>
    <xf numFmtId="0" fontId="13" fillId="33" borderId="27" xfId="191" applyFont="1" applyFill="1" applyBorder="1" applyAlignment="1">
      <alignment horizontal="center" vertical="center"/>
      <protection/>
    </xf>
    <xf numFmtId="0" fontId="13" fillId="33" borderId="27" xfId="191" applyFont="1" applyFill="1" applyBorder="1" applyAlignment="1" quotePrefix="1">
      <alignment horizontal="center" vertical="center"/>
      <protection/>
    </xf>
    <xf numFmtId="0" fontId="13" fillId="33" borderId="42" xfId="191" applyFont="1" applyFill="1" applyBorder="1" applyAlignment="1" quotePrefix="1">
      <alignment horizontal="center" vertical="center"/>
      <protection/>
    </xf>
    <xf numFmtId="0" fontId="8" fillId="0" borderId="50" xfId="278" applyFont="1" applyFill="1" applyBorder="1">
      <alignment/>
      <protection/>
    </xf>
    <xf numFmtId="0" fontId="8" fillId="0" borderId="61" xfId="278" applyFont="1" applyFill="1" applyBorder="1">
      <alignment/>
      <protection/>
    </xf>
    <xf numFmtId="169" fontId="8" fillId="0" borderId="27" xfId="191" applyNumberFormat="1" applyFont="1" applyBorder="1">
      <alignment/>
      <protection/>
    </xf>
    <xf numFmtId="169" fontId="8" fillId="0" borderId="27" xfId="191" applyNumberFormat="1" applyFont="1" applyBorder="1" applyAlignment="1">
      <alignment horizontal="right"/>
      <protection/>
    </xf>
    <xf numFmtId="169" fontId="8" fillId="0" borderId="27" xfId="191" applyNumberFormat="1" applyFont="1" applyBorder="1" applyAlignment="1">
      <alignment horizontal="center"/>
      <protection/>
    </xf>
    <xf numFmtId="169" fontId="8" fillId="0" borderId="42" xfId="191" applyNumberFormat="1" applyFont="1" applyBorder="1" applyAlignment="1">
      <alignment horizontal="center"/>
      <protection/>
    </xf>
    <xf numFmtId="0" fontId="8" fillId="0" borderId="31" xfId="278" applyFont="1" applyFill="1" applyBorder="1">
      <alignment/>
      <protection/>
    </xf>
    <xf numFmtId="0" fontId="8" fillId="0" borderId="0" xfId="278" applyFont="1" applyFill="1" applyBorder="1">
      <alignment/>
      <protection/>
    </xf>
    <xf numFmtId="169" fontId="8" fillId="0" borderId="18" xfId="191" applyNumberFormat="1" applyFont="1" applyFill="1" applyBorder="1">
      <alignment/>
      <protection/>
    </xf>
    <xf numFmtId="169" fontId="8" fillId="0" borderId="18" xfId="191" applyNumberFormat="1" applyFont="1" applyFill="1" applyBorder="1" applyAlignment="1">
      <alignment horizontal="right"/>
      <protection/>
    </xf>
    <xf numFmtId="169" fontId="8" fillId="0" borderId="30" xfId="191" applyNumberFormat="1" applyFont="1" applyFill="1" applyBorder="1" applyAlignment="1">
      <alignment horizontal="right"/>
      <protection/>
    </xf>
    <xf numFmtId="169" fontId="8" fillId="0" borderId="27" xfId="191" applyNumberFormat="1" applyFont="1" applyFill="1" applyBorder="1">
      <alignment/>
      <protection/>
    </xf>
    <xf numFmtId="169" fontId="8" fillId="0" borderId="27" xfId="191" applyNumberFormat="1" applyFont="1" applyFill="1" applyBorder="1" applyAlignment="1">
      <alignment horizontal="right"/>
      <protection/>
    </xf>
    <xf numFmtId="169" fontId="8" fillId="0" borderId="42" xfId="191" applyNumberFormat="1" applyFont="1" applyFill="1" applyBorder="1" applyAlignment="1">
      <alignment horizontal="right"/>
      <protection/>
    </xf>
    <xf numFmtId="0" fontId="8" fillId="0" borderId="20" xfId="278" applyFont="1" applyFill="1" applyBorder="1">
      <alignment/>
      <protection/>
    </xf>
    <xf numFmtId="169" fontId="8" fillId="0" borderId="30" xfId="191" applyNumberFormat="1" applyFont="1" applyFill="1" applyBorder="1" applyAlignment="1">
      <alignment horizontal="center"/>
      <protection/>
    </xf>
    <xf numFmtId="169" fontId="8" fillId="0" borderId="42" xfId="191" applyNumberFormat="1" applyFont="1" applyFill="1" applyBorder="1">
      <alignment/>
      <protection/>
    </xf>
    <xf numFmtId="169" fontId="8" fillId="0" borderId="30" xfId="191" applyNumberFormat="1" applyFont="1" applyFill="1" applyBorder="1">
      <alignment/>
      <protection/>
    </xf>
    <xf numFmtId="0" fontId="8" fillId="0" borderId="67" xfId="278" applyFont="1" applyFill="1" applyBorder="1">
      <alignment/>
      <protection/>
    </xf>
    <xf numFmtId="0" fontId="8" fillId="0" borderId="69" xfId="278" applyFont="1" applyFill="1" applyBorder="1">
      <alignment/>
      <protection/>
    </xf>
    <xf numFmtId="169" fontId="8" fillId="0" borderId="44" xfId="191" applyNumberFormat="1" applyFont="1" applyFill="1" applyBorder="1">
      <alignment/>
      <protection/>
    </xf>
    <xf numFmtId="169" fontId="8" fillId="0" borderId="46" xfId="191" applyNumberFormat="1" applyFont="1" applyFill="1" applyBorder="1">
      <alignment/>
      <protection/>
    </xf>
    <xf numFmtId="0" fontId="8" fillId="0" borderId="0" xfId="278" applyFont="1" applyFill="1">
      <alignment/>
      <protection/>
    </xf>
    <xf numFmtId="0" fontId="8" fillId="0" borderId="0" xfId="217" applyFont="1" applyFill="1">
      <alignment/>
      <protection/>
    </xf>
    <xf numFmtId="168" fontId="4" fillId="0" borderId="0" xfId="0" applyNumberFormat="1" applyFont="1" applyFill="1" applyAlignment="1">
      <alignment/>
    </xf>
    <xf numFmtId="168" fontId="8" fillId="0" borderId="0" xfId="0" applyNumberFormat="1" applyFont="1" applyFill="1" applyAlignment="1">
      <alignment/>
    </xf>
    <xf numFmtId="168" fontId="33" fillId="36" borderId="70" xfId="0" applyNumberFormat="1" applyFont="1" applyFill="1" applyBorder="1" applyAlignment="1">
      <alignment/>
    </xf>
    <xf numFmtId="168" fontId="8" fillId="36" borderId="56" xfId="0" applyNumberFormat="1" applyFont="1" applyFill="1" applyBorder="1" applyAlignment="1">
      <alignment/>
    </xf>
    <xf numFmtId="168" fontId="8" fillId="36" borderId="64" xfId="0" applyNumberFormat="1" applyFont="1" applyFill="1" applyBorder="1" applyAlignment="1">
      <alignment/>
    </xf>
    <xf numFmtId="168" fontId="13" fillId="36" borderId="47" xfId="0" applyNumberFormat="1" applyFont="1" applyFill="1" applyBorder="1" applyAlignment="1" quotePrefix="1">
      <alignment horizontal="centerContinuous"/>
    </xf>
    <xf numFmtId="168" fontId="13" fillId="36" borderId="71" xfId="0" applyNumberFormat="1" applyFont="1" applyFill="1" applyBorder="1" applyAlignment="1" quotePrefix="1">
      <alignment horizontal="centerContinuous"/>
    </xf>
    <xf numFmtId="168" fontId="4" fillId="36" borderId="31" xfId="0" applyNumberFormat="1" applyFont="1" applyFill="1" applyBorder="1" applyAlignment="1">
      <alignment/>
    </xf>
    <xf numFmtId="168" fontId="13" fillId="36" borderId="18" xfId="0" applyNumberFormat="1" applyFont="1" applyFill="1" applyBorder="1" applyAlignment="1">
      <alignment horizontal="center"/>
    </xf>
    <xf numFmtId="168" fontId="13" fillId="36" borderId="19" xfId="0" applyNumberFormat="1" applyFont="1" applyFill="1" applyBorder="1" applyAlignment="1">
      <alignment horizontal="center"/>
    </xf>
    <xf numFmtId="175" fontId="13" fillId="36" borderId="18" xfId="0" applyNumberFormat="1" applyFont="1" applyFill="1" applyBorder="1" applyAlignment="1" quotePrefix="1">
      <alignment horizontal="center"/>
    </xf>
    <xf numFmtId="175" fontId="13" fillId="36" borderId="19" xfId="0" applyNumberFormat="1" applyFont="1" applyFill="1" applyBorder="1" applyAlignment="1" quotePrefix="1">
      <alignment horizontal="center"/>
    </xf>
    <xf numFmtId="175" fontId="13" fillId="36" borderId="27" xfId="0" applyNumberFormat="1" applyFont="1" applyFill="1" applyBorder="1" applyAlignment="1" quotePrefix="1">
      <alignment horizontal="center"/>
    </xf>
    <xf numFmtId="175" fontId="13" fillId="36" borderId="72" xfId="0" applyNumberFormat="1" applyFont="1" applyFill="1" applyBorder="1" applyAlignment="1" quotePrefix="1">
      <alignment horizontal="center"/>
    </xf>
    <xf numFmtId="168" fontId="13" fillId="0" borderId="73" xfId="0" applyNumberFormat="1" applyFont="1" applyFill="1" applyBorder="1" applyAlignment="1">
      <alignment/>
    </xf>
    <xf numFmtId="168" fontId="4" fillId="0" borderId="11" xfId="0" applyNumberFormat="1" applyFont="1" applyFill="1" applyBorder="1" applyAlignment="1">
      <alignment/>
    </xf>
    <xf numFmtId="168" fontId="4" fillId="0" borderId="14" xfId="0" applyNumberFormat="1" applyFont="1" applyFill="1" applyBorder="1" applyAlignment="1">
      <alignment/>
    </xf>
    <xf numFmtId="168" fontId="4" fillId="0" borderId="12" xfId="0" applyNumberFormat="1" applyFont="1" applyFill="1" applyBorder="1" applyAlignment="1">
      <alignment/>
    </xf>
    <xf numFmtId="168" fontId="8" fillId="0" borderId="40" xfId="0" applyNumberFormat="1" applyFont="1" applyFill="1" applyBorder="1" applyAlignment="1">
      <alignment/>
    </xf>
    <xf numFmtId="168" fontId="13" fillId="0" borderId="31" xfId="0" applyNumberFormat="1" applyFont="1" applyFill="1" applyBorder="1" applyAlignment="1">
      <alignment/>
    </xf>
    <xf numFmtId="168" fontId="13" fillId="0" borderId="18" xfId="0" applyNumberFormat="1" applyFont="1" applyFill="1" applyBorder="1" applyAlignment="1">
      <alignment horizontal="right"/>
    </xf>
    <xf numFmtId="168" fontId="34" fillId="0" borderId="18" xfId="0" applyNumberFormat="1" applyFont="1" applyFill="1" applyBorder="1" applyAlignment="1">
      <alignment horizontal="center"/>
    </xf>
    <xf numFmtId="168" fontId="34" fillId="0" borderId="30" xfId="0" applyNumberFormat="1" applyFont="1" applyFill="1" applyBorder="1" applyAlignment="1">
      <alignment horizontal="center"/>
    </xf>
    <xf numFmtId="168" fontId="24" fillId="0" borderId="31" xfId="0" applyNumberFormat="1" applyFont="1" applyFill="1" applyBorder="1" applyAlignment="1">
      <alignment horizontal="left"/>
    </xf>
    <xf numFmtId="168" fontId="26" fillId="0" borderId="18" xfId="0" applyNumberFormat="1" applyFont="1" applyFill="1" applyBorder="1" applyAlignment="1">
      <alignment horizontal="right"/>
    </xf>
    <xf numFmtId="168" fontId="24" fillId="0" borderId="18" xfId="0" applyNumberFormat="1" applyFont="1" applyFill="1" applyBorder="1" applyAlignment="1">
      <alignment horizontal="right"/>
    </xf>
    <xf numFmtId="168" fontId="8" fillId="0" borderId="31" xfId="0" applyNumberFormat="1" applyFont="1" applyFill="1" applyBorder="1" applyAlignment="1">
      <alignment horizontal="left" indent="3"/>
    </xf>
    <xf numFmtId="168" fontId="8" fillId="0" borderId="18" xfId="0" applyNumberFormat="1" applyFont="1" applyFill="1" applyBorder="1" applyAlignment="1">
      <alignment horizontal="right"/>
    </xf>
    <xf numFmtId="168" fontId="25" fillId="0" borderId="18" xfId="0" applyNumberFormat="1" applyFont="1" applyFill="1" applyBorder="1" applyAlignment="1">
      <alignment horizontal="center"/>
    </xf>
    <xf numFmtId="168" fontId="25" fillId="0" borderId="30" xfId="0" applyNumberFormat="1" applyFont="1" applyFill="1" applyBorder="1" applyAlignment="1">
      <alignment horizontal="center"/>
    </xf>
    <xf numFmtId="168" fontId="8" fillId="0" borderId="31" xfId="0" applyNumberFormat="1" applyFont="1" applyFill="1" applyBorder="1" applyAlignment="1" quotePrefix="1">
      <alignment horizontal="left" indent="3"/>
    </xf>
    <xf numFmtId="168" fontId="4" fillId="0" borderId="31" xfId="0" applyNumberFormat="1" applyFont="1" applyFill="1" applyBorder="1" applyAlignment="1">
      <alignment/>
    </xf>
    <xf numFmtId="168" fontId="8" fillId="0" borderId="20" xfId="0" applyNumberFormat="1" applyFont="1" applyFill="1" applyBorder="1" applyAlignment="1">
      <alignment horizontal="right"/>
    </xf>
    <xf numFmtId="168" fontId="4" fillId="0" borderId="73" xfId="0" applyNumberFormat="1" applyFont="1" applyFill="1" applyBorder="1" applyAlignment="1">
      <alignment/>
    </xf>
    <xf numFmtId="168" fontId="8" fillId="0" borderId="11" xfId="0" applyNumberFormat="1" applyFont="1" applyFill="1" applyBorder="1" applyAlignment="1">
      <alignment horizontal="right"/>
    </xf>
    <xf numFmtId="168" fontId="8" fillId="0" borderId="14" xfId="0" applyNumberFormat="1" applyFont="1" applyFill="1" applyBorder="1" applyAlignment="1">
      <alignment horizontal="right"/>
    </xf>
    <xf numFmtId="168" fontId="25" fillId="0" borderId="11" xfId="0" applyNumberFormat="1" applyFont="1" applyFill="1" applyBorder="1" applyAlignment="1">
      <alignment horizontal="center"/>
    </xf>
    <xf numFmtId="168" fontId="25" fillId="0" borderId="40" xfId="0" applyNumberFormat="1" applyFont="1" applyFill="1" applyBorder="1" applyAlignment="1">
      <alignment horizontal="center"/>
    </xf>
    <xf numFmtId="168" fontId="4" fillId="0" borderId="74" xfId="0" applyNumberFormat="1" applyFont="1" applyFill="1" applyBorder="1" applyAlignment="1">
      <alignment/>
    </xf>
    <xf numFmtId="168" fontId="4" fillId="0" borderId="25" xfId="0" applyNumberFormat="1" applyFont="1" applyFill="1" applyBorder="1" applyAlignment="1">
      <alignment/>
    </xf>
    <xf numFmtId="168" fontId="4" fillId="0" borderId="62" xfId="0" applyNumberFormat="1" applyFont="1" applyFill="1" applyBorder="1" applyAlignment="1">
      <alignment/>
    </xf>
    <xf numFmtId="168" fontId="25" fillId="0" borderId="25" xfId="0" applyNumberFormat="1" applyFont="1" applyFill="1" applyBorder="1" applyAlignment="1">
      <alignment horizontal="center"/>
    </xf>
    <xf numFmtId="168" fontId="25" fillId="0" borderId="75" xfId="0" applyNumberFormat="1" applyFont="1" applyFill="1" applyBorder="1" applyAlignment="1">
      <alignment horizontal="center"/>
    </xf>
    <xf numFmtId="168" fontId="13" fillId="0" borderId="31" xfId="0" applyNumberFormat="1" applyFont="1" applyFill="1" applyBorder="1" applyAlignment="1">
      <alignment horizontal="left"/>
    </xf>
    <xf numFmtId="168" fontId="13" fillId="0" borderId="11" xfId="0" applyNumberFormat="1" applyFont="1" applyFill="1" applyBorder="1" applyAlignment="1">
      <alignment horizontal="right"/>
    </xf>
    <xf numFmtId="168" fontId="8" fillId="0" borderId="74" xfId="0" applyNumberFormat="1" applyFont="1" applyFill="1" applyBorder="1" applyAlignment="1">
      <alignment/>
    </xf>
    <xf numFmtId="168" fontId="8" fillId="0" borderId="25" xfId="0" applyNumberFormat="1" applyFont="1" applyFill="1" applyBorder="1" applyAlignment="1">
      <alignment horizontal="right"/>
    </xf>
    <xf numFmtId="168" fontId="4" fillId="0" borderId="18" xfId="0" applyNumberFormat="1" applyFont="1" applyFill="1" applyBorder="1" applyAlignment="1">
      <alignment/>
    </xf>
    <xf numFmtId="168" fontId="4" fillId="0" borderId="20" xfId="0" applyNumberFormat="1" applyFont="1" applyFill="1" applyBorder="1" applyAlignment="1">
      <alignment/>
    </xf>
    <xf numFmtId="168" fontId="25" fillId="0" borderId="68" xfId="0" applyNumberFormat="1" applyFont="1" applyFill="1" applyBorder="1" applyAlignment="1">
      <alignment horizontal="center"/>
    </xf>
    <xf numFmtId="168" fontId="13" fillId="0" borderId="74" xfId="0" applyNumberFormat="1" applyFont="1" applyFill="1" applyBorder="1" applyAlignment="1">
      <alignment horizontal="left"/>
    </xf>
    <xf numFmtId="168" fontId="13" fillId="0" borderId="25" xfId="0" applyNumberFormat="1" applyFont="1" applyFill="1" applyBorder="1" applyAlignment="1">
      <alignment horizontal="right"/>
    </xf>
    <xf numFmtId="168" fontId="34" fillId="0" borderId="25" xfId="0" applyNumberFormat="1" applyFont="1" applyFill="1" applyBorder="1" applyAlignment="1">
      <alignment horizontal="center"/>
    </xf>
    <xf numFmtId="168" fontId="34" fillId="0" borderId="32" xfId="0" applyNumberFormat="1" applyFont="1" applyFill="1" applyBorder="1" applyAlignment="1">
      <alignment horizontal="center"/>
    </xf>
    <xf numFmtId="168" fontId="13" fillId="0" borderId="73" xfId="0" applyNumberFormat="1" applyFont="1" applyFill="1" applyBorder="1" applyAlignment="1">
      <alignment vertical="center"/>
    </xf>
    <xf numFmtId="168" fontId="34" fillId="35" borderId="11" xfId="0" applyNumberFormat="1" applyFont="1" applyFill="1" applyBorder="1" applyAlignment="1">
      <alignment horizontal="center"/>
    </xf>
    <xf numFmtId="168" fontId="34" fillId="35" borderId="40" xfId="0" applyNumberFormat="1" applyFont="1" applyFill="1" applyBorder="1" applyAlignment="1">
      <alignment horizontal="center"/>
    </xf>
    <xf numFmtId="168" fontId="13" fillId="0" borderId="31" xfId="0" applyNumberFormat="1" applyFont="1" applyFill="1" applyBorder="1" applyAlignment="1">
      <alignment vertical="center"/>
    </xf>
    <xf numFmtId="168" fontId="34" fillId="35" borderId="18" xfId="0" applyNumberFormat="1" applyFont="1" applyFill="1" applyBorder="1" applyAlignment="1">
      <alignment horizontal="center"/>
    </xf>
    <xf numFmtId="168" fontId="34" fillId="35" borderId="30" xfId="0" applyNumberFormat="1" applyFont="1" applyFill="1" applyBorder="1" applyAlignment="1">
      <alignment horizontal="center"/>
    </xf>
    <xf numFmtId="168" fontId="13" fillId="0" borderId="74" xfId="0" applyNumberFormat="1" applyFont="1" applyFill="1" applyBorder="1" applyAlignment="1" quotePrefix="1">
      <alignment horizontal="left"/>
    </xf>
    <xf numFmtId="168" fontId="25" fillId="0" borderId="32" xfId="0" applyNumberFormat="1" applyFont="1" applyFill="1" applyBorder="1" applyAlignment="1">
      <alignment horizontal="center"/>
    </xf>
    <xf numFmtId="168" fontId="0" fillId="0" borderId="31" xfId="0" applyNumberFormat="1" applyFill="1" applyBorder="1" applyAlignment="1">
      <alignment/>
    </xf>
    <xf numFmtId="168" fontId="0" fillId="0" borderId="18" xfId="0" applyNumberFormat="1" applyFill="1" applyBorder="1" applyAlignment="1">
      <alignment/>
    </xf>
    <xf numFmtId="168" fontId="35" fillId="0" borderId="18" xfId="0" applyNumberFormat="1" applyFont="1" applyFill="1" applyBorder="1" applyAlignment="1">
      <alignment horizontal="center"/>
    </xf>
    <xf numFmtId="168" fontId="35" fillId="0" borderId="30" xfId="0" applyNumberFormat="1" applyFont="1" applyFill="1" applyBorder="1" applyAlignment="1">
      <alignment horizontal="center"/>
    </xf>
    <xf numFmtId="168" fontId="8" fillId="0" borderId="31" xfId="0" applyNumberFormat="1" applyFont="1" applyFill="1" applyBorder="1" applyAlignment="1" quotePrefix="1">
      <alignment horizontal="left"/>
    </xf>
    <xf numFmtId="168" fontId="13" fillId="0" borderId="76" xfId="0" applyNumberFormat="1" applyFont="1" applyFill="1" applyBorder="1" applyAlignment="1" quotePrefix="1">
      <alignment horizontal="left"/>
    </xf>
    <xf numFmtId="168" fontId="13" fillId="0" borderId="38" xfId="0" applyNumberFormat="1" applyFont="1" applyFill="1" applyBorder="1" applyAlignment="1">
      <alignment horizontal="right"/>
    </xf>
    <xf numFmtId="168" fontId="13" fillId="0" borderId="77" xfId="0" applyNumberFormat="1" applyFont="1" applyFill="1" applyBorder="1" applyAlignment="1">
      <alignment horizontal="right"/>
    </xf>
    <xf numFmtId="168" fontId="34" fillId="0" borderId="38" xfId="0" applyNumberFormat="1" applyFont="1" applyFill="1" applyBorder="1" applyAlignment="1">
      <alignment horizontal="center"/>
    </xf>
    <xf numFmtId="168" fontId="34" fillId="0" borderId="39" xfId="0" applyNumberFormat="1" applyFont="1" applyFill="1" applyBorder="1" applyAlignment="1">
      <alignment horizontal="center"/>
    </xf>
    <xf numFmtId="168" fontId="8" fillId="0" borderId="0" xfId="0" applyNumberFormat="1" applyFont="1" applyFill="1" applyAlignment="1" quotePrefix="1">
      <alignment horizontal="left"/>
    </xf>
    <xf numFmtId="168" fontId="8" fillId="0" borderId="0" xfId="0" applyNumberFormat="1" applyFont="1" applyFill="1" applyBorder="1" applyAlignment="1">
      <alignment horizontal="left"/>
    </xf>
    <xf numFmtId="168" fontId="8" fillId="0" borderId="0" xfId="0" applyNumberFormat="1" applyFont="1" applyFill="1" applyAlignment="1" quotePrefix="1">
      <alignment/>
    </xf>
    <xf numFmtId="168" fontId="8" fillId="0" borderId="0" xfId="0" applyNumberFormat="1" applyFont="1" applyFill="1" applyBorder="1" applyAlignment="1" quotePrefix="1">
      <alignment/>
    </xf>
    <xf numFmtId="168" fontId="8" fillId="0" borderId="0" xfId="0" applyNumberFormat="1" applyFont="1" applyFill="1" applyAlignment="1">
      <alignment horizontal="left"/>
    </xf>
    <xf numFmtId="168" fontId="4" fillId="0" borderId="0" xfId="0" applyNumberFormat="1" applyFont="1" applyFill="1" applyBorder="1" applyAlignment="1">
      <alignment/>
    </xf>
    <xf numFmtId="168" fontId="8" fillId="36" borderId="31" xfId="0" applyNumberFormat="1" applyFont="1" applyFill="1" applyBorder="1" applyAlignment="1">
      <alignment/>
    </xf>
    <xf numFmtId="168" fontId="8" fillId="0" borderId="11" xfId="0" applyNumberFormat="1" applyFont="1" applyFill="1" applyBorder="1" applyAlignment="1">
      <alignment/>
    </xf>
    <xf numFmtId="168" fontId="13" fillId="0" borderId="18" xfId="0" applyNumberFormat="1" applyFont="1" applyFill="1" applyBorder="1" applyAlignment="1">
      <alignment horizontal="center"/>
    </xf>
    <xf numFmtId="168" fontId="13" fillId="0" borderId="30" xfId="0" applyNumberFormat="1" applyFont="1" applyFill="1" applyBorder="1" applyAlignment="1">
      <alignment horizontal="center"/>
    </xf>
    <xf numFmtId="168" fontId="8" fillId="0" borderId="18" xfId="0" applyNumberFormat="1" applyFont="1" applyFill="1" applyBorder="1" applyAlignment="1">
      <alignment horizontal="center"/>
    </xf>
    <xf numFmtId="168" fontId="8" fillId="0" borderId="30" xfId="0" applyNumberFormat="1" applyFont="1" applyFill="1" applyBorder="1" applyAlignment="1">
      <alignment horizontal="center"/>
    </xf>
    <xf numFmtId="168" fontId="8" fillId="0" borderId="11" xfId="0" applyNumberFormat="1" applyFont="1" applyFill="1" applyBorder="1" applyAlignment="1">
      <alignment horizontal="center"/>
    </xf>
    <xf numFmtId="168" fontId="8" fillId="0" borderId="40" xfId="0" applyNumberFormat="1" applyFont="1" applyFill="1" applyBorder="1" applyAlignment="1">
      <alignment horizontal="center"/>
    </xf>
    <xf numFmtId="168" fontId="8" fillId="35" borderId="25" xfId="0" applyNumberFormat="1" applyFont="1" applyFill="1" applyBorder="1" applyAlignment="1">
      <alignment/>
    </xf>
    <xf numFmtId="168" fontId="4" fillId="0" borderId="25" xfId="0" applyNumberFormat="1" applyFont="1" applyFill="1" applyBorder="1" applyAlignment="1">
      <alignment horizontal="center"/>
    </xf>
    <xf numFmtId="168" fontId="8" fillId="0" borderId="75" xfId="0" applyNumberFormat="1" applyFont="1" applyFill="1" applyBorder="1" applyAlignment="1">
      <alignment horizontal="center"/>
    </xf>
    <xf numFmtId="168" fontId="13" fillId="0" borderId="11" xfId="0" applyNumberFormat="1" applyFont="1" applyFill="1" applyBorder="1" applyAlignment="1">
      <alignment horizontal="center"/>
    </xf>
    <xf numFmtId="168" fontId="13" fillId="0" borderId="40" xfId="0" applyNumberFormat="1" applyFont="1" applyFill="1" applyBorder="1" applyAlignment="1">
      <alignment horizontal="center"/>
    </xf>
    <xf numFmtId="168" fontId="8" fillId="0" borderId="18" xfId="0" applyNumberFormat="1" applyFont="1" applyFill="1" applyBorder="1" applyAlignment="1">
      <alignment/>
    </xf>
    <xf numFmtId="168" fontId="8" fillId="0" borderId="25" xfId="0" applyNumberFormat="1" applyFont="1" applyFill="1" applyBorder="1" applyAlignment="1">
      <alignment horizontal="center"/>
    </xf>
    <xf numFmtId="168" fontId="8" fillId="0" borderId="32" xfId="0" applyNumberFormat="1" applyFont="1" applyFill="1" applyBorder="1" applyAlignment="1">
      <alignment horizontal="center"/>
    </xf>
    <xf numFmtId="168" fontId="4" fillId="0" borderId="18" xfId="0" applyNumberFormat="1" applyFont="1" applyFill="1" applyBorder="1" applyAlignment="1">
      <alignment horizontal="center"/>
    </xf>
    <xf numFmtId="168" fontId="13" fillId="0" borderId="25" xfId="0" applyNumberFormat="1" applyFont="1" applyFill="1" applyBorder="1" applyAlignment="1">
      <alignment horizontal="center"/>
    </xf>
    <xf numFmtId="168" fontId="13" fillId="0" borderId="32" xfId="0" applyNumberFormat="1" applyFont="1" applyFill="1" applyBorder="1" applyAlignment="1">
      <alignment horizontal="center"/>
    </xf>
    <xf numFmtId="168" fontId="4" fillId="0" borderId="40" xfId="0" applyNumberFormat="1" applyFont="1" applyFill="1" applyBorder="1" applyAlignment="1">
      <alignment horizontal="center"/>
    </xf>
    <xf numFmtId="168" fontId="4" fillId="0" borderId="30" xfId="0" applyNumberFormat="1" applyFont="1" applyFill="1" applyBorder="1" applyAlignment="1">
      <alignment horizontal="center"/>
    </xf>
    <xf numFmtId="168" fontId="89" fillId="0" borderId="31" xfId="0" applyNumberFormat="1" applyFont="1" applyFill="1" applyBorder="1" applyAlignment="1">
      <alignment/>
    </xf>
    <xf numFmtId="168" fontId="89" fillId="0" borderId="18" xfId="0" applyNumberFormat="1" applyFont="1" applyFill="1" applyBorder="1" applyAlignment="1">
      <alignment/>
    </xf>
    <xf numFmtId="168" fontId="0" fillId="0" borderId="18" xfId="0" applyNumberFormat="1" applyFill="1" applyBorder="1" applyAlignment="1">
      <alignment horizontal="center"/>
    </xf>
    <xf numFmtId="168" fontId="0" fillId="0" borderId="30" xfId="0" applyNumberFormat="1" applyFill="1" applyBorder="1" applyAlignment="1">
      <alignment horizontal="center"/>
    </xf>
    <xf numFmtId="168" fontId="13" fillId="0" borderId="38" xfId="0" applyNumberFormat="1" applyFont="1" applyFill="1" applyBorder="1" applyAlignment="1">
      <alignment horizontal="center"/>
    </xf>
    <xf numFmtId="168" fontId="8" fillId="0" borderId="39" xfId="0" applyNumberFormat="1" applyFont="1" applyFill="1" applyBorder="1" applyAlignment="1">
      <alignment horizontal="center"/>
    </xf>
    <xf numFmtId="172" fontId="8" fillId="0" borderId="0" xfId="0" applyNumberFormat="1" applyFont="1" applyFill="1" applyBorder="1" applyAlignment="1">
      <alignment/>
    </xf>
    <xf numFmtId="0" fontId="13" fillId="36" borderId="23" xfId="161" applyFont="1" applyFill="1" applyBorder="1" applyAlignment="1">
      <alignment horizontal="center" vertical="center"/>
      <protection/>
    </xf>
    <xf numFmtId="0" fontId="13" fillId="36" borderId="78" xfId="161" applyFont="1" applyFill="1" applyBorder="1" applyAlignment="1">
      <alignment horizontal="center" vertical="center"/>
      <protection/>
    </xf>
    <xf numFmtId="0" fontId="13" fillId="36" borderId="79" xfId="161" applyFont="1" applyFill="1" applyBorder="1" applyAlignment="1">
      <alignment horizontal="center" vertical="center"/>
      <protection/>
    </xf>
    <xf numFmtId="168" fontId="8" fillId="37" borderId="18" xfId="217" applyNumberFormat="1" applyFont="1" applyFill="1" applyBorder="1" applyAlignment="1" applyProtection="1">
      <alignment horizontal="left" indent="2"/>
      <protection/>
    </xf>
    <xf numFmtId="2" fontId="8" fillId="37" borderId="18" xfId="217" applyNumberFormat="1" applyFont="1" applyFill="1" applyBorder="1">
      <alignment/>
      <protection/>
    </xf>
    <xf numFmtId="2" fontId="8" fillId="37" borderId="30" xfId="217" applyNumberFormat="1" applyFont="1" applyFill="1" applyBorder="1">
      <alignment/>
      <protection/>
    </xf>
    <xf numFmtId="2" fontId="8" fillId="37" borderId="0" xfId="217" applyNumberFormat="1" applyFont="1" applyFill="1" applyBorder="1">
      <alignment/>
      <protection/>
    </xf>
    <xf numFmtId="168" fontId="8" fillId="37" borderId="25" xfId="217" applyNumberFormat="1" applyFont="1" applyFill="1" applyBorder="1" applyAlignment="1" applyProtection="1">
      <alignment horizontal="left" indent="2"/>
      <protection/>
    </xf>
    <xf numFmtId="2" fontId="8" fillId="37" borderId="25" xfId="217" applyNumberFormat="1" applyFont="1" applyFill="1" applyBorder="1">
      <alignment/>
      <protection/>
    </xf>
    <xf numFmtId="2" fontId="8" fillId="37" borderId="32" xfId="217" applyNumberFormat="1" applyFont="1" applyFill="1" applyBorder="1">
      <alignment/>
      <protection/>
    </xf>
    <xf numFmtId="168" fontId="13" fillId="37" borderId="27" xfId="217" applyNumberFormat="1" applyFont="1" applyFill="1" applyBorder="1" applyAlignment="1">
      <alignment horizontal="left"/>
      <protection/>
    </xf>
    <xf numFmtId="2" fontId="13" fillId="37" borderId="27" xfId="217" applyNumberFormat="1" applyFont="1" applyFill="1" applyBorder="1">
      <alignment/>
      <protection/>
    </xf>
    <xf numFmtId="2" fontId="13" fillId="37" borderId="42" xfId="217" applyNumberFormat="1" applyFont="1" applyFill="1" applyBorder="1">
      <alignment/>
      <protection/>
    </xf>
    <xf numFmtId="2" fontId="8" fillId="0" borderId="18" xfId="161" applyNumberFormat="1" applyFont="1" applyBorder="1">
      <alignment/>
      <protection/>
    </xf>
    <xf numFmtId="2" fontId="8" fillId="0" borderId="20" xfId="161" applyNumberFormat="1" applyFont="1" applyBorder="1">
      <alignment/>
      <protection/>
    </xf>
    <xf numFmtId="2" fontId="8" fillId="0" borderId="30" xfId="161" applyNumberFormat="1" applyFont="1" applyBorder="1">
      <alignment/>
      <protection/>
    </xf>
    <xf numFmtId="168" fontId="13" fillId="0" borderId="27" xfId="161" applyNumberFormat="1" applyFont="1" applyBorder="1" applyAlignment="1">
      <alignment horizontal="left"/>
      <protection/>
    </xf>
    <xf numFmtId="2" fontId="13" fillId="0" borderId="27" xfId="161" applyNumberFormat="1" applyFont="1" applyBorder="1">
      <alignment/>
      <protection/>
    </xf>
    <xf numFmtId="2" fontId="13" fillId="0" borderId="52" xfId="161" applyNumberFormat="1" applyFont="1" applyBorder="1">
      <alignment/>
      <protection/>
    </xf>
    <xf numFmtId="2" fontId="13" fillId="0" borderId="42" xfId="161" applyNumberFormat="1" applyFont="1" applyBorder="1">
      <alignment/>
      <protection/>
    </xf>
    <xf numFmtId="2" fontId="8" fillId="0" borderId="11" xfId="161" applyNumberFormat="1" applyFont="1" applyBorder="1">
      <alignment/>
      <protection/>
    </xf>
    <xf numFmtId="2" fontId="8" fillId="0" borderId="40" xfId="161" applyNumberFormat="1" applyFont="1" applyBorder="1">
      <alignment/>
      <protection/>
    </xf>
    <xf numFmtId="168" fontId="8" fillId="0" borderId="18" xfId="217" applyNumberFormat="1" applyFont="1" applyFill="1" applyBorder="1" applyAlignment="1" applyProtection="1">
      <alignment horizontal="left" indent="2"/>
      <protection/>
    </xf>
    <xf numFmtId="2" fontId="8" fillId="0" borderId="18" xfId="161" applyNumberFormat="1" applyFont="1" applyFill="1" applyBorder="1">
      <alignment/>
      <protection/>
    </xf>
    <xf numFmtId="2" fontId="8" fillId="0" borderId="25" xfId="161" applyNumberFormat="1" applyFont="1" applyBorder="1">
      <alignment/>
      <protection/>
    </xf>
    <xf numFmtId="2" fontId="8" fillId="0" borderId="32" xfId="161" applyNumberFormat="1" applyFont="1" applyBorder="1">
      <alignment/>
      <protection/>
    </xf>
    <xf numFmtId="0" fontId="13" fillId="0" borderId="27" xfId="161" applyFont="1" applyBorder="1">
      <alignment/>
      <protection/>
    </xf>
    <xf numFmtId="2" fontId="13" fillId="0" borderId="11" xfId="161" applyNumberFormat="1" applyFont="1" applyBorder="1">
      <alignment/>
      <protection/>
    </xf>
    <xf numFmtId="2" fontId="13" fillId="0" borderId="40" xfId="161" applyNumberFormat="1" applyFont="1" applyBorder="1">
      <alignment/>
      <protection/>
    </xf>
    <xf numFmtId="2" fontId="8" fillId="0" borderId="14" xfId="161" applyNumberFormat="1" applyFont="1" applyBorder="1">
      <alignment/>
      <protection/>
    </xf>
    <xf numFmtId="2" fontId="8" fillId="0" borderId="72" xfId="161" applyNumberFormat="1" applyFont="1" applyBorder="1">
      <alignment/>
      <protection/>
    </xf>
    <xf numFmtId="2" fontId="8" fillId="0" borderId="68" xfId="161" applyNumberFormat="1" applyFont="1" applyBorder="1">
      <alignment/>
      <protection/>
    </xf>
    <xf numFmtId="168" fontId="8" fillId="37" borderId="11" xfId="217" applyNumberFormat="1" applyFont="1" applyFill="1" applyBorder="1" applyAlignment="1" applyProtection="1">
      <alignment horizontal="left" indent="2"/>
      <protection/>
    </xf>
    <xf numFmtId="168" fontId="8" fillId="37" borderId="38" xfId="217" applyNumberFormat="1" applyFont="1" applyFill="1" applyBorder="1" applyAlignment="1" applyProtection="1">
      <alignment horizontal="left" indent="2"/>
      <protection/>
    </xf>
    <xf numFmtId="2" fontId="8" fillId="0" borderId="38" xfId="161" applyNumberFormat="1" applyFont="1" applyBorder="1">
      <alignment/>
      <protection/>
    </xf>
    <xf numFmtId="2" fontId="8" fillId="0" borderId="39" xfId="161" applyNumberFormat="1" applyFont="1" applyBorder="1">
      <alignment/>
      <protection/>
    </xf>
    <xf numFmtId="0" fontId="26" fillId="0" borderId="0" xfId="161" applyFont="1">
      <alignment/>
      <protection/>
    </xf>
    <xf numFmtId="0" fontId="8" fillId="33" borderId="58" xfId="161" applyFont="1" applyFill="1" applyBorder="1">
      <alignment/>
      <protection/>
    </xf>
    <xf numFmtId="1" fontId="13" fillId="33" borderId="27" xfId="177" applyNumberFormat="1" applyFont="1" applyFill="1" applyBorder="1" applyAlignment="1" applyProtection="1" quotePrefix="1">
      <alignment horizontal="center" vertical="center"/>
      <protection/>
    </xf>
    <xf numFmtId="1" fontId="13" fillId="33" borderId="27" xfId="177" applyNumberFormat="1" applyFont="1" applyFill="1" applyBorder="1" applyAlignment="1" applyProtection="1">
      <alignment horizontal="center" vertical="center"/>
      <protection/>
    </xf>
    <xf numFmtId="1" fontId="13" fillId="33" borderId="42" xfId="177" applyNumberFormat="1" applyFont="1" applyFill="1" applyBorder="1" applyAlignment="1" applyProtection="1">
      <alignment horizontal="center" vertical="center"/>
      <protection/>
    </xf>
    <xf numFmtId="0" fontId="13" fillId="0" borderId="58" xfId="161" applyFont="1" applyBorder="1" applyAlignment="1">
      <alignment horizontal="left"/>
      <protection/>
    </xf>
    <xf numFmtId="2" fontId="8" fillId="0" borderId="27" xfId="177" applyNumberFormat="1" applyFont="1" applyFill="1" applyBorder="1">
      <alignment/>
      <protection/>
    </xf>
    <xf numFmtId="2" fontId="8" fillId="0" borderId="27" xfId="278" applyNumberFormat="1" applyFont="1" applyFill="1" applyBorder="1">
      <alignment/>
      <protection/>
    </xf>
    <xf numFmtId="0" fontId="90" fillId="0" borderId="0" xfId="0" applyFont="1" applyAlignment="1">
      <alignment/>
    </xf>
    <xf numFmtId="169" fontId="8" fillId="0" borderId="27" xfId="278" applyNumberFormat="1" applyFont="1" applyFill="1" applyBorder="1" applyAlignment="1">
      <alignment horizontal="center"/>
      <protection/>
    </xf>
    <xf numFmtId="169" fontId="8" fillId="0" borderId="27" xfId="0" applyNumberFormat="1" applyFont="1" applyBorder="1" applyAlignment="1">
      <alignment horizontal="center"/>
    </xf>
    <xf numFmtId="169" fontId="8" fillId="0" borderId="42" xfId="0" applyNumberFormat="1" applyFont="1" applyBorder="1" applyAlignment="1">
      <alignment horizontal="center"/>
    </xf>
    <xf numFmtId="0" fontId="13" fillId="0" borderId="43" xfId="161" applyFont="1" applyBorder="1" applyAlignment="1">
      <alignment horizontal="left"/>
      <protection/>
    </xf>
    <xf numFmtId="2" fontId="8" fillId="0" borderId="44" xfId="177" applyNumberFormat="1" applyFont="1" applyFill="1" applyBorder="1">
      <alignment/>
      <protection/>
    </xf>
    <xf numFmtId="169" fontId="8" fillId="0" borderId="44" xfId="177" applyNumberFormat="1" applyFont="1" applyFill="1" applyBorder="1" applyAlignment="1">
      <alignment horizontal="center"/>
      <protection/>
    </xf>
    <xf numFmtId="169" fontId="8" fillId="0" borderId="44" xfId="0" applyNumberFormat="1" applyFont="1" applyBorder="1" applyAlignment="1">
      <alignment horizontal="center"/>
    </xf>
    <xf numFmtId="169" fontId="8" fillId="0" borderId="46" xfId="0" applyNumberFormat="1" applyFont="1" applyBorder="1" applyAlignment="1">
      <alignment horizontal="center"/>
    </xf>
    <xf numFmtId="0" fontId="36" fillId="0" borderId="0" xfId="161" applyFont="1">
      <alignment/>
      <protection/>
    </xf>
    <xf numFmtId="0" fontId="91" fillId="0" borderId="0" xfId="156" applyFont="1" applyAlignment="1" applyProtection="1">
      <alignment/>
      <protection/>
    </xf>
    <xf numFmtId="0" fontId="13" fillId="0" borderId="0" xfId="161" applyFont="1" applyAlignment="1">
      <alignment horizontal="center" vertical="center"/>
      <protection/>
    </xf>
    <xf numFmtId="0" fontId="8" fillId="0" borderId="0" xfId="223" applyFont="1">
      <alignment/>
      <protection/>
    </xf>
    <xf numFmtId="0" fontId="8" fillId="0" borderId="0" xfId="223" applyFont="1" applyFill="1" applyBorder="1">
      <alignment/>
      <protection/>
    </xf>
    <xf numFmtId="0" fontId="13" fillId="0" borderId="0" xfId="223" applyFont="1" applyFill="1" applyBorder="1" applyAlignment="1">
      <alignment horizontal="center"/>
      <protection/>
    </xf>
    <xf numFmtId="0" fontId="13" fillId="0" borderId="63" xfId="223" applyFont="1" applyFill="1" applyBorder="1">
      <alignment/>
      <protection/>
    </xf>
    <xf numFmtId="0" fontId="13" fillId="0" borderId="47" xfId="223" applyFont="1" applyFill="1" applyBorder="1" applyAlignment="1" applyProtection="1">
      <alignment horizontal="center"/>
      <protection/>
    </xf>
    <xf numFmtId="175" fontId="13" fillId="0" borderId="47" xfId="223" applyNumberFormat="1" applyFont="1" applyFill="1" applyBorder="1" applyAlignment="1">
      <alignment horizontal="center"/>
      <protection/>
    </xf>
    <xf numFmtId="175" fontId="13" fillId="0" borderId="80" xfId="223" applyNumberFormat="1" applyFont="1" applyFill="1" applyBorder="1" applyAlignment="1">
      <alignment horizontal="center"/>
      <protection/>
    </xf>
    <xf numFmtId="0" fontId="13" fillId="0" borderId="29" xfId="223" applyFont="1" applyFill="1" applyBorder="1" applyAlignment="1" quotePrefix="1">
      <alignment horizontal="left"/>
      <protection/>
    </xf>
    <xf numFmtId="175" fontId="13" fillId="0" borderId="0" xfId="223" applyNumberFormat="1" applyFont="1" applyFill="1" applyBorder="1" applyAlignment="1">
      <alignment horizontal="center"/>
      <protection/>
    </xf>
    <xf numFmtId="175" fontId="13" fillId="0" borderId="20" xfId="223" applyNumberFormat="1" applyFont="1" applyFill="1" applyBorder="1" applyAlignment="1">
      <alignment horizontal="center"/>
      <protection/>
    </xf>
    <xf numFmtId="175" fontId="13" fillId="0" borderId="61" xfId="223" applyNumberFormat="1" applyFont="1" applyFill="1" applyBorder="1" applyAlignment="1" applyProtection="1" quotePrefix="1">
      <alignment horizontal="center"/>
      <protection/>
    </xf>
    <xf numFmtId="0" fontId="13" fillId="0" borderId="26" xfId="223" applyFont="1" applyFill="1" applyBorder="1">
      <alignment/>
      <protection/>
    </xf>
    <xf numFmtId="0" fontId="13" fillId="0" borderId="53" xfId="223" applyFont="1" applyFill="1" applyBorder="1" applyAlignment="1" applyProtection="1">
      <alignment horizontal="center"/>
      <protection/>
    </xf>
    <xf numFmtId="0" fontId="13" fillId="0" borderId="54" xfId="223" applyFont="1" applyFill="1" applyBorder="1" applyAlignment="1" applyProtection="1">
      <alignment horizontal="center"/>
      <protection/>
    </xf>
    <xf numFmtId="0" fontId="13" fillId="0" borderId="62" xfId="223" applyFont="1" applyFill="1" applyBorder="1" applyAlignment="1" applyProtection="1" quotePrefix="1">
      <alignment horizontal="center"/>
      <protection/>
    </xf>
    <xf numFmtId="175" fontId="13" fillId="0" borderId="52" xfId="223" applyNumberFormat="1" applyFont="1" applyFill="1" applyBorder="1" applyAlignment="1" applyProtection="1">
      <alignment horizontal="right"/>
      <protection/>
    </xf>
    <xf numFmtId="175" fontId="13" fillId="0" borderId="62" xfId="223" applyNumberFormat="1" applyFont="1" applyFill="1" applyBorder="1" applyAlignment="1" applyProtection="1">
      <alignment horizontal="center"/>
      <protection/>
    </xf>
    <xf numFmtId="175" fontId="13" fillId="0" borderId="75" xfId="223" applyNumberFormat="1" applyFont="1" applyFill="1" applyBorder="1" applyAlignment="1" applyProtection="1">
      <alignment horizontal="center"/>
      <protection/>
    </xf>
    <xf numFmtId="172" fontId="8" fillId="0" borderId="58" xfId="223" applyNumberFormat="1" applyFont="1" applyFill="1" applyBorder="1" applyAlignment="1" applyProtection="1">
      <alignment horizontal="left"/>
      <protection/>
    </xf>
    <xf numFmtId="168" fontId="8" fillId="0" borderId="61" xfId="223" applyNumberFormat="1" applyFont="1" applyFill="1" applyBorder="1" applyProtection="1">
      <alignment/>
      <protection/>
    </xf>
    <xf numFmtId="168" fontId="8" fillId="0" borderId="52" xfId="223" applyNumberFormat="1" applyFont="1" applyFill="1" applyBorder="1" applyProtection="1">
      <alignment/>
      <protection/>
    </xf>
    <xf numFmtId="168" fontId="8" fillId="0" borderId="51" xfId="223" applyNumberFormat="1" applyFont="1" applyFill="1" applyBorder="1" applyProtection="1">
      <alignment/>
      <protection/>
    </xf>
    <xf numFmtId="175" fontId="31" fillId="0" borderId="52" xfId="223" applyNumberFormat="1" applyFont="1" applyFill="1" applyBorder="1" applyAlignment="1" applyProtection="1">
      <alignment horizontal="left"/>
      <protection/>
    </xf>
    <xf numFmtId="175" fontId="31" fillId="0" borderId="52" xfId="223" applyNumberFormat="1" applyFont="1" applyFill="1" applyBorder="1" applyAlignment="1" applyProtection="1" quotePrefix="1">
      <alignment/>
      <protection/>
    </xf>
    <xf numFmtId="168" fontId="8" fillId="0" borderId="28" xfId="223" applyNumberFormat="1" applyFont="1" applyFill="1" applyBorder="1" applyProtection="1">
      <alignment/>
      <protection/>
    </xf>
    <xf numFmtId="172" fontId="8" fillId="0" borderId="29" xfId="223" applyNumberFormat="1" applyFont="1" applyFill="1" applyBorder="1" applyAlignment="1" applyProtection="1" quotePrefix="1">
      <alignment horizontal="left"/>
      <protection/>
    </xf>
    <xf numFmtId="168" fontId="8" fillId="0" borderId="0" xfId="223" applyNumberFormat="1" applyFont="1" applyFill="1" applyBorder="1" applyProtection="1">
      <alignment/>
      <protection/>
    </xf>
    <xf numFmtId="168" fontId="8" fillId="0" borderId="20" xfId="223" applyNumberFormat="1" applyFont="1" applyFill="1" applyBorder="1" applyProtection="1">
      <alignment/>
      <protection/>
    </xf>
    <xf numFmtId="168" fontId="8" fillId="0" borderId="19" xfId="223" applyNumberFormat="1" applyFont="1" applyFill="1" applyBorder="1" applyProtection="1">
      <alignment/>
      <protection/>
    </xf>
    <xf numFmtId="175" fontId="8" fillId="0" borderId="20" xfId="223" applyNumberFormat="1" applyFont="1" applyFill="1" applyBorder="1" applyProtection="1">
      <alignment/>
      <protection/>
    </xf>
    <xf numFmtId="168" fontId="8" fillId="0" borderId="68" xfId="223" applyNumberFormat="1" applyFont="1" applyFill="1" applyBorder="1" applyProtection="1">
      <alignment/>
      <protection/>
    </xf>
    <xf numFmtId="172" fontId="8" fillId="0" borderId="29" xfId="223" applyNumberFormat="1" applyFont="1" applyFill="1" applyBorder="1" applyAlignment="1" applyProtection="1">
      <alignment horizontal="left"/>
      <protection/>
    </xf>
    <xf numFmtId="0" fontId="8" fillId="0" borderId="0" xfId="223" applyFont="1" applyBorder="1">
      <alignment/>
      <protection/>
    </xf>
    <xf numFmtId="175" fontId="31" fillId="0" borderId="52" xfId="223" applyNumberFormat="1" applyFont="1" applyFill="1" applyBorder="1" applyAlignment="1" applyProtection="1" quotePrefix="1">
      <alignment horizontal="left"/>
      <protection/>
    </xf>
    <xf numFmtId="168" fontId="10" fillId="0" borderId="0" xfId="223" applyNumberFormat="1" applyFont="1" applyFill="1" applyBorder="1" applyProtection="1">
      <alignment/>
      <protection/>
    </xf>
    <xf numFmtId="168" fontId="10" fillId="0" borderId="20" xfId="223" applyNumberFormat="1" applyFont="1" applyFill="1" applyBorder="1" applyProtection="1">
      <alignment/>
      <protection/>
    </xf>
    <xf numFmtId="168" fontId="10" fillId="0" borderId="68" xfId="223" applyNumberFormat="1" applyFont="1" applyFill="1" applyBorder="1" applyProtection="1">
      <alignment/>
      <protection/>
    </xf>
    <xf numFmtId="0" fontId="8" fillId="0" borderId="20" xfId="223" applyFont="1" applyFill="1" applyBorder="1">
      <alignment/>
      <protection/>
    </xf>
    <xf numFmtId="175" fontId="21" fillId="0" borderId="20" xfId="223" applyNumberFormat="1" applyFont="1" applyFill="1" applyBorder="1" applyAlignment="1" applyProtection="1" quotePrefix="1">
      <alignment horizontal="left"/>
      <protection/>
    </xf>
    <xf numFmtId="175" fontId="31" fillId="0" borderId="20" xfId="223" applyNumberFormat="1" applyFont="1" applyFill="1" applyBorder="1" applyAlignment="1" applyProtection="1">
      <alignment horizontal="left"/>
      <protection/>
    </xf>
    <xf numFmtId="175" fontId="31" fillId="0" borderId="20" xfId="223" applyNumberFormat="1" applyFont="1" applyFill="1" applyBorder="1" applyAlignment="1" applyProtection="1" quotePrefix="1">
      <alignment horizontal="left"/>
      <protection/>
    </xf>
    <xf numFmtId="175" fontId="8" fillId="0" borderId="52" xfId="223" applyNumberFormat="1" applyFont="1" applyFill="1" applyBorder="1" applyProtection="1">
      <alignment/>
      <protection/>
    </xf>
    <xf numFmtId="169" fontId="8" fillId="0" borderId="68" xfId="223" applyNumberFormat="1" applyFont="1" applyFill="1" applyBorder="1" applyProtection="1">
      <alignment/>
      <protection/>
    </xf>
    <xf numFmtId="172" fontId="8" fillId="0" borderId="26" xfId="223" applyNumberFormat="1" applyFont="1" applyFill="1" applyBorder="1" applyAlignment="1" applyProtection="1" quotePrefix="1">
      <alignment horizontal="left"/>
      <protection/>
    </xf>
    <xf numFmtId="168" fontId="8" fillId="0" borderId="54" xfId="223" applyNumberFormat="1" applyFont="1" applyFill="1" applyBorder="1" applyProtection="1">
      <alignment/>
      <protection/>
    </xf>
    <xf numFmtId="168" fontId="8" fillId="0" borderId="62" xfId="223" applyNumberFormat="1" applyFont="1" applyFill="1" applyBorder="1" applyProtection="1">
      <alignment/>
      <protection/>
    </xf>
    <xf numFmtId="168" fontId="8" fillId="0" borderId="53" xfId="223" applyNumberFormat="1" applyFont="1" applyFill="1" applyBorder="1" applyProtection="1">
      <alignment/>
      <protection/>
    </xf>
    <xf numFmtId="168" fontId="8" fillId="0" borderId="75" xfId="223" applyNumberFormat="1" applyFont="1" applyFill="1" applyBorder="1" applyProtection="1">
      <alignment/>
      <protection/>
    </xf>
    <xf numFmtId="172" fontId="8" fillId="0" borderId="37" xfId="223" applyNumberFormat="1" applyFont="1" applyFill="1" applyBorder="1" applyAlignment="1" applyProtection="1">
      <alignment horizontal="left"/>
      <protection/>
    </xf>
    <xf numFmtId="168" fontId="8" fillId="0" borderId="81" xfId="223" applyNumberFormat="1" applyFont="1" applyFill="1" applyBorder="1" applyProtection="1">
      <alignment/>
      <protection/>
    </xf>
    <xf numFmtId="168" fontId="8" fillId="0" borderId="77" xfId="223" applyNumberFormat="1" applyFont="1" applyFill="1" applyBorder="1" applyProtection="1">
      <alignment/>
      <protection/>
    </xf>
    <xf numFmtId="168" fontId="8" fillId="0" borderId="57" xfId="223" applyNumberFormat="1" applyFont="1" applyFill="1" applyBorder="1" applyProtection="1">
      <alignment/>
      <protection/>
    </xf>
    <xf numFmtId="168" fontId="8" fillId="0" borderId="82" xfId="223" applyNumberFormat="1" applyFont="1" applyFill="1" applyBorder="1" applyProtection="1">
      <alignment/>
      <protection/>
    </xf>
    <xf numFmtId="0" fontId="8" fillId="0" borderId="0" xfId="223" applyFont="1" applyFill="1" applyBorder="1" applyAlignment="1" quotePrefix="1">
      <alignment horizontal="left"/>
      <protection/>
    </xf>
    <xf numFmtId="168" fontId="8" fillId="0" borderId="0" xfId="223" applyNumberFormat="1" applyFont="1" applyFill="1" applyBorder="1" applyAlignment="1">
      <alignment horizontal="right"/>
      <protection/>
    </xf>
    <xf numFmtId="168" fontId="37" fillId="0" borderId="0" xfId="223" applyNumberFormat="1" applyFont="1" applyFill="1" applyBorder="1" applyProtection="1">
      <alignment/>
      <protection/>
    </xf>
    <xf numFmtId="175" fontId="37" fillId="0" borderId="0" xfId="223" applyNumberFormat="1" applyFont="1" applyFill="1" applyBorder="1" applyAlignment="1" applyProtection="1">
      <alignment horizontal="left"/>
      <protection/>
    </xf>
    <xf numFmtId="0" fontId="37" fillId="0" borderId="0" xfId="223" applyFont="1" applyFill="1" applyBorder="1" applyAlignment="1" applyProtection="1">
      <alignment horizontal="left"/>
      <protection/>
    </xf>
    <xf numFmtId="0" fontId="38" fillId="0" borderId="0" xfId="223" applyFont="1" applyFill="1" applyBorder="1" applyAlignment="1" applyProtection="1">
      <alignment horizontal="left"/>
      <protection/>
    </xf>
    <xf numFmtId="0" fontId="32" fillId="0" borderId="0" xfId="223" applyFont="1" applyFill="1" applyBorder="1" applyAlignment="1" quotePrefix="1">
      <alignment horizontal="left"/>
      <protection/>
    </xf>
    <xf numFmtId="172" fontId="8" fillId="0" borderId="0" xfId="223" applyNumberFormat="1" applyFont="1" applyFill="1" applyBorder="1" applyAlignment="1" applyProtection="1">
      <alignment horizontal="left"/>
      <protection/>
    </xf>
    <xf numFmtId="172" fontId="16" fillId="0" borderId="0" xfId="223" applyNumberFormat="1" applyFont="1" applyFill="1" applyBorder="1" applyAlignment="1" applyProtection="1" quotePrefix="1">
      <alignment horizontal="left"/>
      <protection/>
    </xf>
    <xf numFmtId="0" fontId="15" fillId="0" borderId="0" xfId="223" applyFont="1" applyFill="1" applyBorder="1">
      <alignment/>
      <protection/>
    </xf>
    <xf numFmtId="173" fontId="15" fillId="0" borderId="0" xfId="223" applyNumberFormat="1" applyFont="1" applyFill="1" applyBorder="1" applyAlignment="1" applyProtection="1">
      <alignment horizontal="right"/>
      <protection/>
    </xf>
    <xf numFmtId="173" fontId="15" fillId="0" borderId="0" xfId="223" applyNumberFormat="1" applyFont="1" applyFill="1" applyBorder="1" applyProtection="1">
      <alignment/>
      <protection/>
    </xf>
    <xf numFmtId="168" fontId="15" fillId="0" borderId="0" xfId="223" applyNumberFormat="1" applyFont="1" applyFill="1" applyBorder="1" applyProtection="1">
      <alignment/>
      <protection/>
    </xf>
    <xf numFmtId="175" fontId="15" fillId="0" borderId="0" xfId="223" applyNumberFormat="1" applyFont="1" applyFill="1" applyBorder="1" applyProtection="1">
      <alignment/>
      <protection/>
    </xf>
    <xf numFmtId="173" fontId="15" fillId="0" borderId="0" xfId="223" applyNumberFormat="1" applyFont="1" applyFill="1" applyBorder="1" applyAlignment="1">
      <alignment horizontal="right"/>
      <protection/>
    </xf>
    <xf numFmtId="173" fontId="15" fillId="0" borderId="0" xfId="223" applyNumberFormat="1" applyFont="1" applyFill="1" applyBorder="1">
      <alignment/>
      <protection/>
    </xf>
    <xf numFmtId="172" fontId="15" fillId="0" borderId="0" xfId="223" applyNumberFormat="1" applyFont="1" applyFill="1" applyBorder="1" applyAlignment="1" applyProtection="1">
      <alignment horizontal="left"/>
      <protection/>
    </xf>
    <xf numFmtId="0" fontId="8" fillId="0" borderId="0" xfId="223" applyFont="1" applyFill="1">
      <alignment/>
      <protection/>
    </xf>
    <xf numFmtId="169" fontId="8" fillId="0" borderId="0" xfId="223" applyNumberFormat="1" applyFont="1" applyFill="1">
      <alignment/>
      <protection/>
    </xf>
    <xf numFmtId="175" fontId="13" fillId="0" borderId="47" xfId="223" applyNumberFormat="1" applyFont="1" applyFill="1" applyBorder="1" applyAlignment="1" applyProtection="1">
      <alignment horizontal="center"/>
      <protection/>
    </xf>
    <xf numFmtId="175" fontId="13" fillId="0" borderId="80" xfId="223" applyNumberFormat="1" applyFont="1" applyFill="1" applyBorder="1" applyAlignment="1" applyProtection="1">
      <alignment horizontal="center"/>
      <protection/>
    </xf>
    <xf numFmtId="0" fontId="13" fillId="0" borderId="29" xfId="223" applyFont="1" applyFill="1" applyBorder="1">
      <alignment/>
      <protection/>
    </xf>
    <xf numFmtId="175" fontId="13" fillId="0" borderId="0" xfId="223" applyNumberFormat="1" applyFont="1" applyFill="1" applyBorder="1" applyAlignment="1" applyProtection="1" quotePrefix="1">
      <alignment horizontal="center"/>
      <protection/>
    </xf>
    <xf numFmtId="0" fontId="13" fillId="0" borderId="0" xfId="223" applyFont="1" applyFill="1" applyBorder="1" applyAlignment="1" applyProtection="1">
      <alignment horizontal="center"/>
      <protection/>
    </xf>
    <xf numFmtId="0" fontId="13" fillId="0" borderId="0" xfId="223" applyFont="1" applyFill="1" applyBorder="1" applyAlignment="1" applyProtection="1" quotePrefix="1">
      <alignment horizontal="center"/>
      <protection/>
    </xf>
    <xf numFmtId="0" fontId="13" fillId="0" borderId="20" xfId="223" applyFont="1" applyFill="1" applyBorder="1" applyAlignment="1" applyProtection="1" quotePrefix="1">
      <alignment horizontal="center"/>
      <protection/>
    </xf>
    <xf numFmtId="0" fontId="13" fillId="0" borderId="19" xfId="223" applyFont="1" applyFill="1" applyBorder="1" applyAlignment="1" applyProtection="1">
      <alignment horizontal="center"/>
      <protection/>
    </xf>
    <xf numFmtId="175" fontId="13" fillId="0" borderId="14" xfId="223" applyNumberFormat="1" applyFont="1" applyFill="1" applyBorder="1" applyAlignment="1" applyProtection="1">
      <alignment horizontal="right"/>
      <protection/>
    </xf>
    <xf numFmtId="175" fontId="13" fillId="0" borderId="20" xfId="223" applyNumberFormat="1" applyFont="1" applyFill="1" applyBorder="1" applyAlignment="1" applyProtection="1">
      <alignment horizontal="center"/>
      <protection/>
    </xf>
    <xf numFmtId="175" fontId="13" fillId="0" borderId="68" xfId="223" applyNumberFormat="1" applyFont="1" applyFill="1" applyBorder="1" applyAlignment="1" applyProtection="1">
      <alignment horizontal="center"/>
      <protection/>
    </xf>
    <xf numFmtId="175" fontId="21" fillId="0" borderId="52" xfId="223" applyNumberFormat="1" applyFont="1" applyFill="1" applyBorder="1" applyProtection="1">
      <alignment/>
      <protection/>
    </xf>
    <xf numFmtId="175" fontId="21" fillId="0" borderId="52" xfId="223" applyNumberFormat="1" applyFont="1" applyFill="1" applyBorder="1" applyAlignment="1" applyProtection="1" quotePrefix="1">
      <alignment horizontal="left"/>
      <protection/>
    </xf>
    <xf numFmtId="175" fontId="21" fillId="0" borderId="20" xfId="223" applyNumberFormat="1" applyFont="1" applyFill="1" applyBorder="1" applyProtection="1">
      <alignment/>
      <protection/>
    </xf>
    <xf numFmtId="172" fontId="8" fillId="0" borderId="58" xfId="223" applyNumberFormat="1" applyFont="1" applyFill="1" applyBorder="1" applyAlignment="1" applyProtection="1" quotePrefix="1">
      <alignment horizontal="left"/>
      <protection/>
    </xf>
    <xf numFmtId="172" fontId="13" fillId="0" borderId="29" xfId="223" applyNumberFormat="1" applyFont="1" applyFill="1" applyBorder="1" applyAlignment="1" applyProtection="1">
      <alignment horizontal="left"/>
      <protection/>
    </xf>
    <xf numFmtId="168" fontId="13" fillId="0" borderId="0" xfId="223" applyNumberFormat="1" applyFont="1" applyFill="1" applyBorder="1" applyProtection="1">
      <alignment/>
      <protection/>
    </xf>
    <xf numFmtId="168" fontId="13" fillId="0" borderId="20" xfId="223" applyNumberFormat="1" applyFont="1" applyFill="1" applyBorder="1" applyProtection="1">
      <alignment/>
      <protection/>
    </xf>
    <xf numFmtId="168" fontId="13" fillId="0" borderId="19" xfId="223" applyNumberFormat="1" applyFont="1" applyFill="1" applyBorder="1" applyProtection="1">
      <alignment/>
      <protection/>
    </xf>
    <xf numFmtId="175" fontId="20" fillId="0" borderId="20" xfId="223" applyNumberFormat="1" applyFont="1" applyFill="1" applyBorder="1" applyProtection="1">
      <alignment/>
      <protection/>
    </xf>
    <xf numFmtId="168" fontId="13" fillId="0" borderId="68" xfId="223" applyNumberFormat="1" applyFont="1" applyFill="1" applyBorder="1" applyProtection="1">
      <alignment/>
      <protection/>
    </xf>
    <xf numFmtId="0" fontId="8" fillId="0" borderId="52" xfId="223" applyFont="1" applyFill="1" applyBorder="1">
      <alignment/>
      <protection/>
    </xf>
    <xf numFmtId="175" fontId="21" fillId="0" borderId="77" xfId="223" applyNumberFormat="1" applyFont="1" applyFill="1" applyBorder="1" applyProtection="1">
      <alignment/>
      <protection/>
    </xf>
    <xf numFmtId="0" fontId="8" fillId="0" borderId="77" xfId="223" applyFont="1" applyFill="1" applyBorder="1">
      <alignment/>
      <protection/>
    </xf>
    <xf numFmtId="172" fontId="16" fillId="0" borderId="0" xfId="223" applyNumberFormat="1" applyFont="1" applyFill="1" applyBorder="1" applyAlignment="1" applyProtection="1">
      <alignment horizontal="left"/>
      <protection/>
    </xf>
    <xf numFmtId="168" fontId="39" fillId="0" borderId="0" xfId="223" applyNumberFormat="1" applyFont="1" applyFill="1" applyBorder="1" applyProtection="1">
      <alignment/>
      <protection/>
    </xf>
    <xf numFmtId="168" fontId="15" fillId="0" borderId="0" xfId="223" applyNumberFormat="1" applyFont="1" applyFill="1" applyBorder="1" applyAlignment="1">
      <alignment horizontal="right"/>
      <protection/>
    </xf>
    <xf numFmtId="168" fontId="15" fillId="0" borderId="0" xfId="223" applyNumberFormat="1" applyFont="1" applyFill="1" applyBorder="1">
      <alignment/>
      <protection/>
    </xf>
    <xf numFmtId="0" fontId="15" fillId="0" borderId="0" xfId="223" applyFont="1" applyFill="1" applyBorder="1" applyAlignment="1" quotePrefix="1">
      <alignment horizontal="left"/>
      <protection/>
    </xf>
    <xf numFmtId="175" fontId="13" fillId="0" borderId="0" xfId="223" applyNumberFormat="1" applyFont="1" applyFill="1" applyBorder="1" applyAlignment="1">
      <alignment horizontal="centerContinuous"/>
      <protection/>
    </xf>
    <xf numFmtId="175" fontId="13" fillId="0" borderId="20" xfId="223" applyNumberFormat="1" applyFont="1" applyFill="1" applyBorder="1" applyAlignment="1">
      <alignment horizontal="centerContinuous"/>
      <protection/>
    </xf>
    <xf numFmtId="175" fontId="13" fillId="0" borderId="61" xfId="223" applyNumberFormat="1" applyFont="1" applyFill="1" applyBorder="1" applyAlignment="1" applyProtection="1" quotePrefix="1">
      <alignment horizontal="centerContinuous"/>
      <protection/>
    </xf>
    <xf numFmtId="0" fontId="13" fillId="0" borderId="28" xfId="223" applyFont="1" applyFill="1" applyBorder="1" applyAlignment="1" applyProtection="1" quotePrefix="1">
      <alignment horizontal="centerContinuous"/>
      <protection/>
    </xf>
    <xf numFmtId="168" fontId="8" fillId="0" borderId="58" xfId="223" applyNumberFormat="1" applyFont="1" applyFill="1" applyBorder="1" applyAlignment="1" applyProtection="1" quotePrefix="1">
      <alignment horizontal="left"/>
      <protection/>
    </xf>
    <xf numFmtId="168" fontId="8" fillId="0" borderId="29" xfId="223" applyNumberFormat="1" applyFont="1" applyFill="1" applyBorder="1" applyAlignment="1" applyProtection="1">
      <alignment horizontal="left"/>
      <protection/>
    </xf>
    <xf numFmtId="168" fontId="13" fillId="0" borderId="58" xfId="223" applyNumberFormat="1" applyFont="1" applyFill="1" applyBorder="1" applyAlignment="1" applyProtection="1" quotePrefix="1">
      <alignment horizontal="left"/>
      <protection/>
    </xf>
    <xf numFmtId="168" fontId="13" fillId="0" borderId="61" xfId="223" applyNumberFormat="1" applyFont="1" applyFill="1" applyBorder="1" applyProtection="1">
      <alignment/>
      <protection/>
    </xf>
    <xf numFmtId="168" fontId="13" fillId="0" borderId="52" xfId="223" applyNumberFormat="1" applyFont="1" applyFill="1" applyBorder="1" applyProtection="1">
      <alignment/>
      <protection/>
    </xf>
    <xf numFmtId="168" fontId="13" fillId="0" borderId="51" xfId="223" applyNumberFormat="1" applyFont="1" applyFill="1" applyBorder="1" applyProtection="1">
      <alignment/>
      <protection/>
    </xf>
    <xf numFmtId="175" fontId="20" fillId="0" borderId="52" xfId="223" applyNumberFormat="1" applyFont="1" applyFill="1" applyBorder="1" applyProtection="1">
      <alignment/>
      <protection/>
    </xf>
    <xf numFmtId="168" fontId="13" fillId="0" borderId="28" xfId="223" applyNumberFormat="1" applyFont="1" applyFill="1" applyBorder="1" applyProtection="1">
      <alignment/>
      <protection/>
    </xf>
    <xf numFmtId="172" fontId="8" fillId="0" borderId="29" xfId="223" applyNumberFormat="1" applyFont="1" applyFill="1" applyBorder="1" applyAlignment="1" applyProtection="1">
      <alignment horizontal="left" indent="3"/>
      <protection/>
    </xf>
    <xf numFmtId="168" fontId="8" fillId="0" borderId="58" xfId="223" applyNumberFormat="1" applyFont="1" applyFill="1" applyBorder="1" applyAlignment="1" applyProtection="1">
      <alignment horizontal="left"/>
      <protection/>
    </xf>
    <xf numFmtId="168" fontId="8" fillId="0" borderId="27" xfId="223" applyNumberFormat="1" applyFont="1" applyFill="1" applyBorder="1" applyProtection="1">
      <alignment/>
      <protection/>
    </xf>
    <xf numFmtId="168" fontId="8" fillId="0" borderId="37" xfId="223" applyNumberFormat="1" applyFont="1" applyFill="1" applyBorder="1" applyAlignment="1" applyProtection="1">
      <alignment horizontal="left"/>
      <protection/>
    </xf>
    <xf numFmtId="168" fontId="8" fillId="0" borderId="0" xfId="223" applyNumberFormat="1" applyFont="1">
      <alignment/>
      <protection/>
    </xf>
    <xf numFmtId="168" fontId="8" fillId="0" borderId="0" xfId="223" applyNumberFormat="1" applyFont="1" applyFill="1" applyBorder="1" applyAlignment="1">
      <alignment horizontal="center"/>
      <protection/>
    </xf>
    <xf numFmtId="175" fontId="21" fillId="0" borderId="62" xfId="223" applyNumberFormat="1" applyFont="1" applyFill="1" applyBorder="1" applyProtection="1">
      <alignment/>
      <protection/>
    </xf>
    <xf numFmtId="175" fontId="13" fillId="0" borderId="47" xfId="223" applyNumberFormat="1" applyFont="1" applyFill="1" applyBorder="1" applyAlignment="1">
      <alignment horizontal="centerContinuous"/>
      <protection/>
    </xf>
    <xf numFmtId="175" fontId="13" fillId="0" borderId="80" xfId="223" applyNumberFormat="1" applyFont="1" applyFill="1" applyBorder="1" applyAlignment="1">
      <alignment horizontal="centerContinuous"/>
      <protection/>
    </xf>
    <xf numFmtId="169" fontId="13" fillId="0" borderId="0" xfId="223" applyNumberFormat="1" applyFont="1" applyFill="1" applyAlignment="1">
      <alignment horizontal="center"/>
      <protection/>
    </xf>
    <xf numFmtId="2" fontId="8" fillId="0" borderId="0" xfId="223" applyNumberFormat="1" applyFont="1" applyFill="1">
      <alignment/>
      <protection/>
    </xf>
    <xf numFmtId="169" fontId="13" fillId="0" borderId="29" xfId="223" applyNumberFormat="1" applyFont="1" applyFill="1" applyBorder="1" applyAlignment="1">
      <alignment horizontal="left"/>
      <protection/>
    </xf>
    <xf numFmtId="169" fontId="13" fillId="0" borderId="25" xfId="44" applyNumberFormat="1" applyFont="1" applyFill="1" applyBorder="1" applyAlignment="1">
      <alignment horizontal="right"/>
    </xf>
    <xf numFmtId="2" fontId="13" fillId="0" borderId="25" xfId="44" applyNumberFormat="1" applyFont="1" applyFill="1" applyBorder="1" applyAlignment="1">
      <alignment horizontal="right"/>
    </xf>
    <xf numFmtId="2" fontId="13" fillId="0" borderId="32" xfId="44" applyNumberFormat="1" applyFont="1" applyFill="1" applyBorder="1" applyAlignment="1">
      <alignment horizontal="right"/>
    </xf>
    <xf numFmtId="169" fontId="13" fillId="0" borderId="0" xfId="223" applyNumberFormat="1" applyFont="1" applyFill="1" applyBorder="1" applyAlignment="1">
      <alignment horizontal="center"/>
      <protection/>
    </xf>
    <xf numFmtId="169" fontId="8" fillId="0" borderId="58" xfId="223" applyNumberFormat="1" applyFont="1" applyFill="1" applyBorder="1" applyAlignment="1" applyProtection="1">
      <alignment horizontal="left"/>
      <protection/>
    </xf>
    <xf numFmtId="169" fontId="8" fillId="0" borderId="25" xfId="44" applyNumberFormat="1" applyFont="1" applyFill="1" applyBorder="1" applyAlignment="1">
      <alignment/>
    </xf>
    <xf numFmtId="169" fontId="8" fillId="0" borderId="32" xfId="44" applyNumberFormat="1" applyFont="1" applyFill="1" applyBorder="1" applyAlignment="1">
      <alignment/>
    </xf>
    <xf numFmtId="169" fontId="8" fillId="0" borderId="0" xfId="223" applyNumberFormat="1" applyFont="1" applyFill="1" applyBorder="1" applyAlignment="1" applyProtection="1">
      <alignment horizontal="left" vertical="center"/>
      <protection/>
    </xf>
    <xf numFmtId="169" fontId="8" fillId="0" borderId="0" xfId="223" applyNumberFormat="1" applyFont="1" applyFill="1" applyBorder="1">
      <alignment/>
      <protection/>
    </xf>
    <xf numFmtId="169" fontId="8" fillId="0" borderId="26" xfId="223" applyNumberFormat="1" applyFont="1" applyFill="1" applyBorder="1" applyAlignment="1" applyProtection="1">
      <alignment horizontal="left"/>
      <protection/>
    </xf>
    <xf numFmtId="169" fontId="8" fillId="0" borderId="27" xfId="44" applyNumberFormat="1" applyFont="1" applyFill="1" applyBorder="1" applyAlignment="1">
      <alignment/>
    </xf>
    <xf numFmtId="169" fontId="8" fillId="0" borderId="42" xfId="44" applyNumberFormat="1" applyFont="1" applyFill="1" applyBorder="1" applyAlignment="1">
      <alignment/>
    </xf>
    <xf numFmtId="169" fontId="8" fillId="0" borderId="29" xfId="223" applyNumberFormat="1" applyFont="1" applyFill="1" applyBorder="1" applyAlignment="1" applyProtection="1">
      <alignment horizontal="left"/>
      <protection/>
    </xf>
    <xf numFmtId="169" fontId="8" fillId="0" borderId="18" xfId="44" applyNumberFormat="1" applyFont="1" applyFill="1" applyBorder="1" applyAlignment="1">
      <alignment/>
    </xf>
    <xf numFmtId="169" fontId="8" fillId="0" borderId="30" xfId="44" applyNumberFormat="1" applyFont="1" applyFill="1" applyBorder="1" applyAlignment="1">
      <alignment/>
    </xf>
    <xf numFmtId="169" fontId="13" fillId="0" borderId="43" xfId="223" applyNumberFormat="1" applyFont="1" applyFill="1" applyBorder="1" applyAlignment="1" applyProtection="1">
      <alignment horizontal="left"/>
      <protection/>
    </xf>
    <xf numFmtId="169" fontId="13" fillId="0" borderId="44" xfId="44" applyNumberFormat="1" applyFont="1" applyFill="1" applyBorder="1" applyAlignment="1">
      <alignment/>
    </xf>
    <xf numFmtId="169" fontId="13" fillId="0" borderId="46" xfId="44" applyNumberFormat="1" applyFont="1" applyFill="1" applyBorder="1" applyAlignment="1">
      <alignment/>
    </xf>
    <xf numFmtId="169" fontId="13" fillId="0" borderId="0" xfId="223" applyNumberFormat="1" applyFont="1" applyFill="1" applyBorder="1" applyAlignment="1" applyProtection="1">
      <alignment horizontal="left" vertical="center"/>
      <protection/>
    </xf>
    <xf numFmtId="169" fontId="8" fillId="0" borderId="0" xfId="223" applyNumberFormat="1" applyFont="1" applyFill="1" applyBorder="1" applyAlignment="1" applyProtection="1">
      <alignment horizontal="left"/>
      <protection/>
    </xf>
    <xf numFmtId="169" fontId="13" fillId="0" borderId="0" xfId="44" applyNumberFormat="1" applyFont="1" applyFill="1" applyBorder="1" applyAlignment="1">
      <alignment/>
    </xf>
    <xf numFmtId="2" fontId="13" fillId="0" borderId="0" xfId="44" applyNumberFormat="1" applyFont="1" applyFill="1" applyBorder="1" applyAlignment="1">
      <alignment/>
    </xf>
    <xf numFmtId="2" fontId="8" fillId="0" borderId="0" xfId="44" applyNumberFormat="1" applyFont="1" applyFill="1" applyBorder="1" applyAlignment="1">
      <alignment/>
    </xf>
    <xf numFmtId="169" fontId="13" fillId="0" borderId="0" xfId="223" applyNumberFormat="1" applyFont="1" applyFill="1" applyBorder="1" applyAlignment="1" applyProtection="1">
      <alignment horizontal="left"/>
      <protection/>
    </xf>
    <xf numFmtId="169" fontId="13" fillId="0" borderId="0" xfId="223" applyNumberFormat="1" applyFont="1" applyFill="1">
      <alignment/>
      <protection/>
    </xf>
    <xf numFmtId="169" fontId="15" fillId="0" borderId="0" xfId="223" applyNumberFormat="1" applyFont="1" applyFill="1">
      <alignment/>
      <protection/>
    </xf>
    <xf numFmtId="2" fontId="15" fillId="0" borderId="0" xfId="223" applyNumberFormat="1" applyFont="1" applyFill="1">
      <alignment/>
      <protection/>
    </xf>
    <xf numFmtId="2" fontId="15" fillId="0" borderId="0" xfId="44" applyNumberFormat="1" applyFont="1" applyFill="1" applyBorder="1" applyAlignment="1">
      <alignment/>
    </xf>
    <xf numFmtId="169" fontId="15" fillId="0" borderId="0" xfId="223" applyNumberFormat="1" applyFont="1" applyFill="1" applyBorder="1">
      <alignment/>
      <protection/>
    </xf>
    <xf numFmtId="2" fontId="8" fillId="0" borderId="0" xfId="223" applyNumberFormat="1" applyFont="1" applyFill="1" applyBorder="1">
      <alignment/>
      <protection/>
    </xf>
    <xf numFmtId="0" fontId="13" fillId="0" borderId="0" xfId="223" applyFont="1" applyFill="1">
      <alignment/>
      <protection/>
    </xf>
    <xf numFmtId="0" fontId="13" fillId="0" borderId="63" xfId="223" applyFont="1" applyFill="1" applyBorder="1" applyAlignment="1">
      <alignment horizontal="center"/>
      <protection/>
    </xf>
    <xf numFmtId="0" fontId="13" fillId="0" borderId="29" xfId="223" applyFont="1" applyFill="1" applyBorder="1" applyAlignment="1">
      <alignment horizontal="left"/>
      <protection/>
    </xf>
    <xf numFmtId="0" fontId="8" fillId="0" borderId="29" xfId="223" applyFont="1" applyFill="1" applyBorder="1" applyAlignment="1">
      <alignment horizontal="center"/>
      <protection/>
    </xf>
    <xf numFmtId="0" fontId="13" fillId="0" borderId="20" xfId="223" applyFont="1" applyFill="1" applyBorder="1" applyAlignment="1">
      <alignment horizontal="center"/>
      <protection/>
    </xf>
    <xf numFmtId="0" fontId="13" fillId="0" borderId="18" xfId="223" applyFont="1" applyFill="1" applyBorder="1" applyAlignment="1">
      <alignment horizontal="center"/>
      <protection/>
    </xf>
    <xf numFmtId="0" fontId="13" fillId="0" borderId="58" xfId="223" applyFont="1" applyFill="1" applyBorder="1">
      <alignment/>
      <protection/>
    </xf>
    <xf numFmtId="169" fontId="13" fillId="0" borderId="52" xfId="198" applyNumberFormat="1" applyFont="1" applyFill="1" applyBorder="1">
      <alignment/>
      <protection/>
    </xf>
    <xf numFmtId="169" fontId="13" fillId="0" borderId="27" xfId="198" applyNumberFormat="1" applyFont="1" applyFill="1" applyBorder="1">
      <alignment/>
      <protection/>
    </xf>
    <xf numFmtId="169" fontId="13" fillId="0" borderId="42" xfId="198" applyNumberFormat="1" applyFont="1" applyFill="1" applyBorder="1" applyAlignment="1">
      <alignment vertical="center"/>
      <protection/>
    </xf>
    <xf numFmtId="169" fontId="13" fillId="0" borderId="52" xfId="200" applyNumberFormat="1" applyFont="1" applyFill="1" applyBorder="1">
      <alignment/>
      <protection/>
    </xf>
    <xf numFmtId="169" fontId="13" fillId="0" borderId="27" xfId="200" applyNumberFormat="1" applyFont="1" applyFill="1" applyBorder="1">
      <alignment/>
      <protection/>
    </xf>
    <xf numFmtId="169" fontId="24" fillId="0" borderId="42" xfId="200" applyNumberFormat="1" applyFont="1" applyFill="1" applyBorder="1" applyAlignment="1">
      <alignment vertical="center"/>
      <protection/>
    </xf>
    <xf numFmtId="0" fontId="8" fillId="0" borderId="29" xfId="223" applyFont="1" applyFill="1" applyBorder="1">
      <alignment/>
      <protection/>
    </xf>
    <xf numFmtId="169" fontId="8" fillId="0" borderId="14" xfId="198" applyNumberFormat="1" applyFont="1" applyFill="1" applyBorder="1">
      <alignment/>
      <protection/>
    </xf>
    <xf numFmtId="169" fontId="8" fillId="0" borderId="11" xfId="198" applyNumberFormat="1" applyFont="1" applyFill="1" applyBorder="1">
      <alignment/>
      <protection/>
    </xf>
    <xf numFmtId="169" fontId="8" fillId="0" borderId="18" xfId="198" applyNumberFormat="1" applyFont="1" applyFill="1" applyBorder="1">
      <alignment/>
      <protection/>
    </xf>
    <xf numFmtId="169" fontId="26" fillId="0" borderId="30" xfId="198" applyNumberFormat="1" applyFont="1" applyFill="1" applyBorder="1" applyAlignment="1">
      <alignment vertical="center"/>
      <protection/>
    </xf>
    <xf numFmtId="169" fontId="8" fillId="0" borderId="14" xfId="200" applyNumberFormat="1" applyFont="1" applyFill="1" applyBorder="1">
      <alignment/>
      <protection/>
    </xf>
    <xf numFmtId="169" fontId="8" fillId="0" borderId="11" xfId="200" applyNumberFormat="1" applyFont="1" applyFill="1" applyBorder="1">
      <alignment/>
      <protection/>
    </xf>
    <xf numFmtId="169" fontId="8" fillId="0" borderId="18" xfId="200" applyNumberFormat="1" applyFont="1" applyFill="1" applyBorder="1">
      <alignment/>
      <protection/>
    </xf>
    <xf numFmtId="169" fontId="26" fillId="0" borderId="30" xfId="200" applyNumberFormat="1" applyFont="1" applyFill="1" applyBorder="1" applyAlignment="1">
      <alignment vertical="center"/>
      <protection/>
    </xf>
    <xf numFmtId="169" fontId="8" fillId="0" borderId="20" xfId="198" applyNumberFormat="1" applyFont="1" applyFill="1" applyBorder="1">
      <alignment/>
      <protection/>
    </xf>
    <xf numFmtId="169" fontId="8" fillId="0" borderId="20" xfId="200" applyNumberFormat="1" applyFont="1" applyFill="1" applyBorder="1">
      <alignment/>
      <protection/>
    </xf>
    <xf numFmtId="169" fontId="8" fillId="0" borderId="62" xfId="200" applyNumberFormat="1" applyFont="1" applyFill="1" applyBorder="1">
      <alignment/>
      <protection/>
    </xf>
    <xf numFmtId="169" fontId="8" fillId="0" borderId="25" xfId="200" applyNumberFormat="1" applyFont="1" applyFill="1" applyBorder="1">
      <alignment/>
      <protection/>
    </xf>
    <xf numFmtId="169" fontId="8" fillId="0" borderId="62" xfId="198" applyNumberFormat="1" applyFont="1" applyFill="1" applyBorder="1">
      <alignment/>
      <protection/>
    </xf>
    <xf numFmtId="169" fontId="8" fillId="0" borderId="25" xfId="198" applyNumberFormat="1" applyFont="1" applyFill="1" applyBorder="1">
      <alignment/>
      <protection/>
    </xf>
    <xf numFmtId="169" fontId="8" fillId="0" borderId="20" xfId="200" applyNumberFormat="1" applyFont="1" applyFill="1" applyBorder="1" applyAlignment="1" quotePrefix="1">
      <alignment horizontal="right"/>
      <protection/>
    </xf>
    <xf numFmtId="169" fontId="8" fillId="0" borderId="18" xfId="200" applyNumberFormat="1" applyFont="1" applyFill="1" applyBorder="1" applyAlignment="1" quotePrefix="1">
      <alignment horizontal="right"/>
      <protection/>
    </xf>
    <xf numFmtId="169" fontId="26" fillId="0" borderId="30" xfId="200" applyNumberFormat="1" applyFont="1" applyFill="1" applyBorder="1" applyAlignment="1" quotePrefix="1">
      <alignment horizontal="right" vertical="center"/>
      <protection/>
    </xf>
    <xf numFmtId="169" fontId="8" fillId="0" borderId="18" xfId="200" applyNumberFormat="1" applyFont="1" applyFill="1" applyBorder="1" applyAlignment="1">
      <alignment horizontal="right"/>
      <protection/>
    </xf>
    <xf numFmtId="169" fontId="26" fillId="0" borderId="30" xfId="200" applyNumberFormat="1" applyFont="1" applyFill="1" applyBorder="1" applyAlignment="1">
      <alignment horizontal="right" vertical="center"/>
      <protection/>
    </xf>
    <xf numFmtId="169" fontId="13" fillId="0" borderId="27" xfId="200" applyNumberFormat="1" applyFont="1" applyFill="1" applyBorder="1" applyAlignment="1">
      <alignment horizontal="right"/>
      <protection/>
    </xf>
    <xf numFmtId="169" fontId="24" fillId="0" borderId="42" xfId="200" applyNumberFormat="1" applyFont="1" applyFill="1" applyBorder="1" applyAlignment="1">
      <alignment horizontal="right" vertical="center"/>
      <protection/>
    </xf>
    <xf numFmtId="169" fontId="8" fillId="0" borderId="30" xfId="198" applyNumberFormat="1" applyFont="1" applyFill="1" applyBorder="1" applyAlignment="1">
      <alignment vertical="center"/>
      <protection/>
    </xf>
    <xf numFmtId="169" fontId="8" fillId="0" borderId="20" xfId="198" applyNumberFormat="1" applyFont="1" applyFill="1" applyBorder="1" applyAlignment="1" quotePrefix="1">
      <alignment horizontal="right"/>
      <protection/>
    </xf>
    <xf numFmtId="169" fontId="8" fillId="0" borderId="18" xfId="198" applyNumberFormat="1" applyFont="1" applyFill="1" applyBorder="1" applyAlignment="1" quotePrefix="1">
      <alignment horizontal="right"/>
      <protection/>
    </xf>
    <xf numFmtId="169" fontId="8" fillId="0" borderId="30" xfId="198" applyNumberFormat="1" applyFont="1" applyFill="1" applyBorder="1" applyAlignment="1" quotePrefix="1">
      <alignment horizontal="right"/>
      <protection/>
    </xf>
    <xf numFmtId="169" fontId="8" fillId="0" borderId="29" xfId="223" applyNumberFormat="1" applyFont="1" applyFill="1" applyBorder="1">
      <alignment/>
      <protection/>
    </xf>
    <xf numFmtId="169" fontId="8" fillId="0" borderId="18" xfId="198" applyNumberFormat="1" applyFont="1" applyFill="1" applyBorder="1" applyAlignment="1">
      <alignment horizontal="right"/>
      <protection/>
    </xf>
    <xf numFmtId="169" fontId="8" fillId="0" borderId="30" xfId="198" applyNumberFormat="1" applyFont="1" applyFill="1" applyBorder="1" applyAlignment="1">
      <alignment horizontal="right"/>
      <protection/>
    </xf>
    <xf numFmtId="0" fontId="13" fillId="0" borderId="37" xfId="223" applyFont="1" applyFill="1" applyBorder="1">
      <alignment/>
      <protection/>
    </xf>
    <xf numFmtId="169" fontId="13" fillId="0" borderId="38" xfId="109" applyNumberFormat="1" applyFont="1" applyFill="1" applyBorder="1" applyAlignment="1">
      <alignment/>
    </xf>
    <xf numFmtId="169" fontId="13" fillId="0" borderId="38" xfId="109" applyNumberFormat="1" applyFont="1" applyFill="1" applyBorder="1" applyAlignment="1">
      <alignment horizontal="right"/>
    </xf>
    <xf numFmtId="169" fontId="13" fillId="0" borderId="39" xfId="109" applyNumberFormat="1" applyFont="1" applyFill="1" applyBorder="1" applyAlignment="1">
      <alignment horizontal="right"/>
    </xf>
    <xf numFmtId="0" fontId="8" fillId="0" borderId="37" xfId="223" applyFont="1" applyFill="1" applyBorder="1">
      <alignment/>
      <protection/>
    </xf>
    <xf numFmtId="169" fontId="8" fillId="0" borderId="38" xfId="198" applyNumberFormat="1" applyFont="1" applyFill="1" applyBorder="1">
      <alignment/>
      <protection/>
    </xf>
    <xf numFmtId="169" fontId="26" fillId="0" borderId="39" xfId="198" applyNumberFormat="1" applyFont="1" applyFill="1" applyBorder="1" applyAlignment="1" quotePrefix="1">
      <alignment horizontal="right" vertical="center"/>
      <protection/>
    </xf>
    <xf numFmtId="0" fontId="13" fillId="0" borderId="56" xfId="223" applyFont="1" applyBorder="1" applyAlignment="1" applyProtection="1">
      <alignment horizontal="center"/>
      <protection/>
    </xf>
    <xf numFmtId="175" fontId="13" fillId="0" borderId="56" xfId="223" applyNumberFormat="1" applyFont="1" applyBorder="1" applyAlignment="1">
      <alignment horizontal="center"/>
      <protection/>
    </xf>
    <xf numFmtId="175" fontId="13" fillId="0" borderId="56" xfId="223" applyNumberFormat="1" applyFont="1" applyFill="1" applyBorder="1" applyAlignment="1">
      <alignment horizontal="center"/>
      <protection/>
    </xf>
    <xf numFmtId="0" fontId="13" fillId="0" borderId="30" xfId="223" applyFont="1" applyFill="1" applyBorder="1" applyAlignment="1">
      <alignment horizontal="center"/>
      <protection/>
    </xf>
    <xf numFmtId="169" fontId="13" fillId="0" borderId="27" xfId="202" applyNumberFormat="1" applyFont="1" applyFill="1" applyBorder="1">
      <alignment/>
      <protection/>
    </xf>
    <xf numFmtId="169" fontId="13" fillId="0" borderId="42" xfId="202" applyNumberFormat="1" applyFont="1" applyFill="1" applyBorder="1">
      <alignment/>
      <protection/>
    </xf>
    <xf numFmtId="169" fontId="8" fillId="0" borderId="18" xfId="202" applyNumberFormat="1" applyFont="1" applyFill="1" applyBorder="1">
      <alignment/>
      <protection/>
    </xf>
    <xf numFmtId="169" fontId="8" fillId="0" borderId="30" xfId="202" applyNumberFormat="1" applyFont="1" applyFill="1" applyBorder="1">
      <alignment/>
      <protection/>
    </xf>
    <xf numFmtId="169" fontId="13" fillId="0" borderId="27" xfId="202" applyNumberFormat="1" applyFont="1" applyFill="1" applyBorder="1" applyAlignment="1">
      <alignment vertical="center"/>
      <protection/>
    </xf>
    <xf numFmtId="169" fontId="13" fillId="0" borderId="42" xfId="202" applyNumberFormat="1" applyFont="1" applyFill="1" applyBorder="1" applyAlignment="1">
      <alignment vertical="center"/>
      <protection/>
    </xf>
    <xf numFmtId="169" fontId="13" fillId="0" borderId="27" xfId="202" applyNumberFormat="1" applyFont="1" applyFill="1" applyBorder="1" applyAlignment="1" quotePrefix="1">
      <alignment horizontal="right"/>
      <protection/>
    </xf>
    <xf numFmtId="169" fontId="13" fillId="0" borderId="42" xfId="202" applyNumberFormat="1" applyFont="1" applyFill="1" applyBorder="1" applyAlignment="1" quotePrefix="1">
      <alignment horizontal="right"/>
      <protection/>
    </xf>
    <xf numFmtId="0" fontId="13" fillId="0" borderId="37" xfId="223" applyFont="1" applyFill="1" applyBorder="1" applyAlignment="1">
      <alignment horizontal="left"/>
      <protection/>
    </xf>
    <xf numFmtId="169" fontId="13" fillId="0" borderId="38" xfId="202" applyNumberFormat="1" applyFont="1" applyFill="1" applyBorder="1">
      <alignment/>
      <protection/>
    </xf>
    <xf numFmtId="169" fontId="13" fillId="0" borderId="39" xfId="202" applyNumberFormat="1" applyFont="1" applyFill="1" applyBorder="1">
      <alignment/>
      <protection/>
    </xf>
    <xf numFmtId="169" fontId="8" fillId="0" borderId="0" xfId="44" applyNumberFormat="1" applyFont="1" applyFill="1" applyBorder="1" applyAlignment="1">
      <alignment/>
    </xf>
    <xf numFmtId="169" fontId="13" fillId="0" borderId="63" xfId="223" applyNumberFormat="1" applyFont="1" applyFill="1" applyBorder="1">
      <alignment/>
      <protection/>
    </xf>
    <xf numFmtId="169" fontId="13" fillId="0" borderId="0" xfId="223" applyNumberFormat="1" applyFont="1" applyFill="1" applyBorder="1">
      <alignment/>
      <protection/>
    </xf>
    <xf numFmtId="169" fontId="13" fillId="0" borderId="29" xfId="223" applyNumberFormat="1" applyFont="1" applyFill="1" applyBorder="1">
      <alignment/>
      <protection/>
    </xf>
    <xf numFmtId="169" fontId="13" fillId="0" borderId="18" xfId="223" applyNumberFormat="1" applyFont="1" applyFill="1" applyBorder="1" applyAlignment="1">
      <alignment horizontal="center"/>
      <protection/>
    </xf>
    <xf numFmtId="169" fontId="13" fillId="0" borderId="30" xfId="223" applyNumberFormat="1" applyFont="1" applyFill="1" applyBorder="1" applyAlignment="1">
      <alignment horizontal="center"/>
      <protection/>
    </xf>
    <xf numFmtId="169" fontId="13" fillId="0" borderId="58" xfId="223" applyNumberFormat="1" applyFont="1" applyFill="1" applyBorder="1">
      <alignment/>
      <protection/>
    </xf>
    <xf numFmtId="169" fontId="13" fillId="0" borderId="27" xfId="204" applyNumberFormat="1" applyFont="1" applyFill="1" applyBorder="1">
      <alignment/>
      <protection/>
    </xf>
    <xf numFmtId="169" fontId="13" fillId="0" borderId="42" xfId="204" applyNumberFormat="1" applyFont="1" applyFill="1" applyBorder="1">
      <alignment/>
      <protection/>
    </xf>
    <xf numFmtId="169" fontId="8" fillId="0" borderId="18" xfId="204" applyNumberFormat="1" applyFont="1" applyFill="1" applyBorder="1">
      <alignment/>
      <protection/>
    </xf>
    <xf numFmtId="169" fontId="8" fillId="0" borderId="30" xfId="204" applyNumberFormat="1" applyFont="1" applyFill="1" applyBorder="1">
      <alignment/>
      <protection/>
    </xf>
    <xf numFmtId="169" fontId="8" fillId="0" borderId="37" xfId="223" applyNumberFormat="1" applyFont="1" applyFill="1" applyBorder="1">
      <alignment/>
      <protection/>
    </xf>
    <xf numFmtId="169" fontId="8" fillId="0" borderId="38" xfId="204" applyNumberFormat="1" applyFont="1" applyFill="1" applyBorder="1">
      <alignment/>
      <protection/>
    </xf>
    <xf numFmtId="169" fontId="8" fillId="0" borderId="39" xfId="204" applyNumberFormat="1" applyFont="1" applyFill="1" applyBorder="1">
      <alignment/>
      <protection/>
    </xf>
    <xf numFmtId="0" fontId="13" fillId="0" borderId="0" xfId="0" applyFont="1" applyFill="1" applyAlignment="1">
      <alignment horizontal="center" vertical="center"/>
    </xf>
    <xf numFmtId="0" fontId="2" fillId="0" borderId="0" xfId="0" applyFont="1" applyAlignment="1">
      <alignment/>
    </xf>
    <xf numFmtId="0" fontId="8" fillId="0" borderId="0" xfId="0" applyFont="1" applyAlignment="1">
      <alignment/>
    </xf>
    <xf numFmtId="0" fontId="15" fillId="0" borderId="0" xfId="0" applyFont="1" applyBorder="1" applyAlignment="1">
      <alignment horizontal="right"/>
    </xf>
    <xf numFmtId="0" fontId="8" fillId="36" borderId="63" xfId="278" applyFont="1" applyFill="1" applyBorder="1">
      <alignment/>
      <protection/>
    </xf>
    <xf numFmtId="0" fontId="13" fillId="36" borderId="74" xfId="278" applyNumberFormat="1" applyFont="1" applyFill="1" applyBorder="1" applyAlignment="1">
      <alignment horizontal="center"/>
      <protection/>
    </xf>
    <xf numFmtId="0" fontId="13" fillId="36" borderId="53" xfId="278" applyNumberFormat="1" applyFont="1" applyFill="1" applyBorder="1" applyAlignment="1" quotePrefix="1">
      <alignment horizontal="center"/>
      <protection/>
    </xf>
    <xf numFmtId="39" fontId="13" fillId="36" borderId="30" xfId="278" applyNumberFormat="1" applyFont="1" applyFill="1" applyBorder="1" applyAlignment="1" quotePrefix="1">
      <alignment horizontal="center"/>
      <protection/>
    </xf>
    <xf numFmtId="0" fontId="13" fillId="36" borderId="27" xfId="278" applyFont="1" applyFill="1" applyBorder="1" applyAlignment="1">
      <alignment horizontal="center"/>
      <protection/>
    </xf>
    <xf numFmtId="0" fontId="13" fillId="36" borderId="52" xfId="278" applyFont="1" applyFill="1" applyBorder="1" applyAlignment="1">
      <alignment horizontal="center" wrapText="1"/>
      <protection/>
    </xf>
    <xf numFmtId="0" fontId="13" fillId="36" borderId="51" xfId="278" applyFont="1" applyFill="1" applyBorder="1" applyAlignment="1">
      <alignment horizontal="center"/>
      <protection/>
    </xf>
    <xf numFmtId="0" fontId="13" fillId="36" borderId="51" xfId="278" applyFont="1" applyFill="1" applyBorder="1" applyAlignment="1">
      <alignment horizontal="center" wrapText="1"/>
      <protection/>
    </xf>
    <xf numFmtId="0" fontId="13" fillId="36" borderId="27" xfId="278" applyFont="1" applyFill="1" applyBorder="1" applyAlignment="1">
      <alignment horizontal="center" wrapText="1"/>
      <protection/>
    </xf>
    <xf numFmtId="0" fontId="13" fillId="36" borderId="58" xfId="278" applyFont="1" applyFill="1" applyBorder="1" applyAlignment="1">
      <alignment horizontal="center"/>
      <protection/>
    </xf>
    <xf numFmtId="39" fontId="13" fillId="36" borderId="42" xfId="278" applyNumberFormat="1" applyFont="1" applyFill="1" applyBorder="1" applyAlignment="1">
      <alignment horizontal="center"/>
      <protection/>
    </xf>
    <xf numFmtId="0" fontId="8" fillId="0" borderId="29" xfId="0" applyFont="1" applyBorder="1" applyAlignment="1">
      <alignment/>
    </xf>
    <xf numFmtId="178" fontId="8" fillId="0" borderId="18" xfId="205" applyNumberFormat="1" applyFont="1" applyFill="1" applyBorder="1">
      <alignment/>
      <protection/>
    </xf>
    <xf numFmtId="179" fontId="8" fillId="0" borderId="20" xfId="205" applyNumberFormat="1" applyFont="1" applyFill="1" applyBorder="1">
      <alignment/>
      <protection/>
    </xf>
    <xf numFmtId="178" fontId="8" fillId="0" borderId="19" xfId="205" applyNumberFormat="1" applyFont="1" applyFill="1" applyBorder="1">
      <alignment/>
      <protection/>
    </xf>
    <xf numFmtId="179" fontId="8" fillId="0" borderId="19" xfId="205" applyNumberFormat="1" applyFont="1" applyFill="1" applyBorder="1">
      <alignment/>
      <protection/>
    </xf>
    <xf numFmtId="178" fontId="8" fillId="0" borderId="18" xfId="205" applyNumberFormat="1" applyFont="1" applyFill="1" applyBorder="1" applyAlignment="1">
      <alignment horizontal="right" indent="1"/>
      <protection/>
    </xf>
    <xf numFmtId="178" fontId="8" fillId="0" borderId="29" xfId="209" applyNumberFormat="1" applyFont="1" applyFill="1" applyBorder="1">
      <alignment/>
      <protection/>
    </xf>
    <xf numFmtId="179" fontId="8" fillId="0" borderId="19" xfId="209" applyNumberFormat="1" applyFont="1" applyFill="1" applyBorder="1">
      <alignment/>
      <protection/>
    </xf>
    <xf numFmtId="179" fontId="8" fillId="0" borderId="30" xfId="209" applyNumberFormat="1" applyFont="1" applyFill="1" applyBorder="1">
      <alignment/>
      <protection/>
    </xf>
    <xf numFmtId="179" fontId="8" fillId="0" borderId="19" xfId="205" applyNumberFormat="1" applyFont="1" applyFill="1" applyBorder="1" quotePrefix="1">
      <alignment/>
      <protection/>
    </xf>
    <xf numFmtId="179" fontId="8" fillId="0" borderId="18" xfId="205" applyNumberFormat="1" applyFont="1" applyFill="1" applyBorder="1">
      <alignment/>
      <protection/>
    </xf>
    <xf numFmtId="179" fontId="8" fillId="0" borderId="29" xfId="209" applyNumberFormat="1" applyFont="1" applyFill="1" applyBorder="1">
      <alignment/>
      <protection/>
    </xf>
    <xf numFmtId="178" fontId="8" fillId="0" borderId="19" xfId="209" applyNumberFormat="1" applyFont="1" applyFill="1" applyBorder="1">
      <alignment/>
      <protection/>
    </xf>
    <xf numFmtId="178" fontId="8" fillId="0" borderId="30" xfId="209" applyNumberFormat="1" applyFont="1" applyFill="1" applyBorder="1" applyAlignment="1">
      <alignment horizontal="center"/>
      <protection/>
    </xf>
    <xf numFmtId="0" fontId="8" fillId="0" borderId="26" xfId="0" applyFont="1" applyBorder="1" applyAlignment="1">
      <alignment/>
    </xf>
    <xf numFmtId="178" fontId="8" fillId="0" borderId="19" xfId="205" applyNumberFormat="1" applyFont="1" applyFill="1" applyBorder="1" applyAlignment="1">
      <alignment horizontal="center"/>
      <protection/>
    </xf>
    <xf numFmtId="179" fontId="8" fillId="0" borderId="19" xfId="205" applyNumberFormat="1" applyFont="1" applyFill="1" applyBorder="1" applyAlignment="1">
      <alignment horizontal="center"/>
      <protection/>
    </xf>
    <xf numFmtId="178" fontId="8" fillId="0" borderId="26" xfId="209" applyNumberFormat="1" applyFont="1" applyFill="1" applyBorder="1">
      <alignment/>
      <protection/>
    </xf>
    <xf numFmtId="178" fontId="8" fillId="0" borderId="53" xfId="209" applyNumberFormat="1" applyFont="1" applyFill="1" applyBorder="1">
      <alignment/>
      <protection/>
    </xf>
    <xf numFmtId="0" fontId="13" fillId="0" borderId="43" xfId="0" applyFont="1" applyBorder="1" applyAlignment="1">
      <alignment horizontal="center" vertical="center"/>
    </xf>
    <xf numFmtId="178" fontId="24" fillId="0" borderId="44" xfId="205" applyNumberFormat="1" applyFont="1" applyFill="1" applyBorder="1" applyAlignment="1">
      <alignment vertical="center"/>
      <protection/>
    </xf>
    <xf numFmtId="179" fontId="24" fillId="0" borderId="55" xfId="205" applyNumberFormat="1" applyFont="1" applyFill="1" applyBorder="1" applyAlignment="1">
      <alignment vertical="center"/>
      <protection/>
    </xf>
    <xf numFmtId="178" fontId="24" fillId="0" borderId="45" xfId="205" applyNumberFormat="1" applyFont="1" applyFill="1" applyBorder="1" applyAlignment="1">
      <alignment vertical="center"/>
      <protection/>
    </xf>
    <xf numFmtId="179" fontId="24" fillId="0" borderId="45" xfId="205" applyNumberFormat="1" applyFont="1" applyFill="1" applyBorder="1" applyAlignment="1">
      <alignment vertical="center"/>
      <protection/>
    </xf>
    <xf numFmtId="180" fontId="24" fillId="0" borderId="46" xfId="205" applyNumberFormat="1" applyFont="1" applyFill="1" applyBorder="1" applyAlignment="1">
      <alignment horizontal="right" vertical="center"/>
      <protection/>
    </xf>
    <xf numFmtId="178" fontId="13" fillId="0" borderId="43" xfId="209" applyNumberFormat="1" applyFont="1" applyFill="1" applyBorder="1" applyAlignment="1">
      <alignment vertical="center"/>
      <protection/>
    </xf>
    <xf numFmtId="178" fontId="13" fillId="0" borderId="44" xfId="209" applyNumberFormat="1" applyFont="1" applyFill="1" applyBorder="1" applyAlignment="1">
      <alignment vertical="center"/>
      <protection/>
    </xf>
    <xf numFmtId="178" fontId="13" fillId="0" borderId="46" xfId="209" applyNumberFormat="1" applyFont="1" applyFill="1" applyBorder="1" applyAlignment="1">
      <alignment vertical="center"/>
      <protection/>
    </xf>
    <xf numFmtId="0" fontId="13" fillId="38" borderId="29" xfId="0" applyFont="1" applyFill="1" applyBorder="1" applyAlignment="1">
      <alignment horizontal="center" vertical="center"/>
    </xf>
    <xf numFmtId="0" fontId="13" fillId="36" borderId="42" xfId="278" applyFont="1" applyFill="1" applyBorder="1" applyAlignment="1">
      <alignment horizontal="center" wrapText="1"/>
      <protection/>
    </xf>
    <xf numFmtId="0" fontId="13" fillId="36" borderId="41" xfId="278" applyFont="1" applyFill="1" applyBorder="1" applyAlignment="1">
      <alignment horizontal="center" wrapText="1"/>
      <protection/>
    </xf>
    <xf numFmtId="0" fontId="13" fillId="36" borderId="72" xfId="278" applyFont="1" applyFill="1" applyBorder="1" applyAlignment="1">
      <alignment horizontal="center" wrapText="1"/>
      <protection/>
    </xf>
    <xf numFmtId="178" fontId="8" fillId="0" borderId="11" xfId="207" applyNumberFormat="1" applyFont="1" applyFill="1" applyBorder="1">
      <alignment/>
      <protection/>
    </xf>
    <xf numFmtId="179" fontId="8" fillId="0" borderId="20" xfId="207" applyNumberFormat="1" applyFont="1" applyFill="1" applyBorder="1">
      <alignment/>
      <protection/>
    </xf>
    <xf numFmtId="178" fontId="8" fillId="0" borderId="19" xfId="207" applyNumberFormat="1" applyFont="1" applyFill="1" applyBorder="1">
      <alignment/>
      <protection/>
    </xf>
    <xf numFmtId="179" fontId="8" fillId="0" borderId="19" xfId="207" applyNumberFormat="1" applyFont="1" applyFill="1" applyBorder="1">
      <alignment/>
      <protection/>
    </xf>
    <xf numFmtId="178" fontId="8" fillId="0" borderId="18" xfId="0" applyNumberFormat="1" applyFont="1" applyFill="1" applyBorder="1" applyAlignment="1">
      <alignment/>
    </xf>
    <xf numFmtId="179" fontId="8" fillId="0" borderId="40" xfId="207" applyNumberFormat="1" applyFont="1" applyFill="1" applyBorder="1">
      <alignment/>
      <protection/>
    </xf>
    <xf numFmtId="178" fontId="8" fillId="0" borderId="70" xfId="209" applyNumberFormat="1" applyFont="1" applyFill="1" applyBorder="1">
      <alignment/>
      <protection/>
    </xf>
    <xf numFmtId="178" fontId="8" fillId="0" borderId="66" xfId="209" applyNumberFormat="1" applyFont="1" applyFill="1" applyBorder="1">
      <alignment/>
      <protection/>
    </xf>
    <xf numFmtId="178" fontId="8" fillId="0" borderId="18" xfId="207" applyNumberFormat="1" applyFont="1" applyFill="1" applyBorder="1">
      <alignment/>
      <protection/>
    </xf>
    <xf numFmtId="179" fontId="8" fillId="0" borderId="30" xfId="207" applyNumberFormat="1" applyFont="1" applyFill="1" applyBorder="1">
      <alignment/>
      <protection/>
    </xf>
    <xf numFmtId="178" fontId="8" fillId="0" borderId="31" xfId="209" applyNumberFormat="1" applyFont="1" applyFill="1" applyBorder="1">
      <alignment/>
      <protection/>
    </xf>
    <xf numFmtId="178" fontId="8" fillId="0" borderId="30" xfId="209" applyNumberFormat="1" applyFont="1" applyFill="1" applyBorder="1">
      <alignment/>
      <protection/>
    </xf>
    <xf numFmtId="0" fontId="2" fillId="0" borderId="31" xfId="0" applyFont="1" applyFill="1" applyBorder="1" applyAlignment="1">
      <alignment/>
    </xf>
    <xf numFmtId="2" fontId="2" fillId="0" borderId="30" xfId="0" applyNumberFormat="1" applyFont="1" applyFill="1" applyBorder="1" applyAlignment="1">
      <alignment/>
    </xf>
    <xf numFmtId="0" fontId="2" fillId="0" borderId="30" xfId="0" applyFont="1" applyFill="1" applyBorder="1" applyAlignment="1">
      <alignment/>
    </xf>
    <xf numFmtId="179" fontId="8" fillId="0" borderId="18" xfId="0" applyNumberFormat="1" applyFont="1" applyFill="1" applyBorder="1" applyAlignment="1">
      <alignment/>
    </xf>
    <xf numFmtId="178" fontId="8" fillId="0" borderId="25" xfId="207" applyNumberFormat="1" applyFont="1" applyFill="1" applyBorder="1">
      <alignment/>
      <protection/>
    </xf>
    <xf numFmtId="179" fontId="8" fillId="0" borderId="62" xfId="207" applyNumberFormat="1" applyFont="1" applyFill="1" applyBorder="1">
      <alignment/>
      <protection/>
    </xf>
    <xf numFmtId="178" fontId="8" fillId="0" borderId="53" xfId="207" applyNumberFormat="1" applyFont="1" applyFill="1" applyBorder="1">
      <alignment/>
      <protection/>
    </xf>
    <xf numFmtId="179" fontId="8" fillId="0" borderId="53" xfId="207" applyNumberFormat="1" applyFont="1" applyFill="1" applyBorder="1" applyAlignment="1">
      <alignment/>
      <protection/>
    </xf>
    <xf numFmtId="179" fontId="8" fillId="0" borderId="25" xfId="0" applyNumberFormat="1" applyFont="1" applyFill="1" applyBorder="1" applyAlignment="1">
      <alignment/>
    </xf>
    <xf numFmtId="179" fontId="8" fillId="0" borderId="32" xfId="207" applyNumberFormat="1" applyFont="1" applyFill="1" applyBorder="1" applyAlignment="1">
      <alignment/>
      <protection/>
    </xf>
    <xf numFmtId="0" fontId="13" fillId="0" borderId="41" xfId="0" applyFont="1" applyBorder="1" applyAlignment="1">
      <alignment horizontal="center" vertical="center"/>
    </xf>
    <xf numFmtId="178" fontId="13" fillId="0" borderId="44" xfId="207" applyNumberFormat="1" applyFont="1" applyFill="1" applyBorder="1" applyAlignment="1">
      <alignment horizontal="center" vertical="center"/>
      <protection/>
    </xf>
    <xf numFmtId="179" fontId="24" fillId="0" borderId="55" xfId="207" applyNumberFormat="1" applyFont="1" applyFill="1" applyBorder="1" applyAlignment="1">
      <alignment vertical="center"/>
      <protection/>
    </xf>
    <xf numFmtId="178" fontId="24" fillId="0" borderId="45" xfId="207" applyNumberFormat="1" applyFont="1" applyFill="1" applyBorder="1" applyAlignment="1">
      <alignment vertical="center"/>
      <protection/>
    </xf>
    <xf numFmtId="179" fontId="24" fillId="0" borderId="45" xfId="207" applyNumberFormat="1" applyFont="1" applyFill="1" applyBorder="1" applyAlignment="1">
      <alignment/>
      <protection/>
    </xf>
    <xf numFmtId="178" fontId="24" fillId="0" borderId="38" xfId="0" applyNumberFormat="1" applyFont="1" applyFill="1" applyBorder="1" applyAlignment="1">
      <alignment vertical="center"/>
    </xf>
    <xf numFmtId="179" fontId="24" fillId="0" borderId="46" xfId="207" applyNumberFormat="1" applyFont="1" applyFill="1" applyBorder="1" applyAlignment="1">
      <alignment/>
      <protection/>
    </xf>
    <xf numFmtId="0" fontId="2" fillId="0" borderId="67" xfId="0" applyFont="1" applyFill="1" applyBorder="1" applyAlignment="1">
      <alignment/>
    </xf>
    <xf numFmtId="0" fontId="2" fillId="0" borderId="46" xfId="0" applyFont="1" applyFill="1" applyBorder="1" applyAlignment="1">
      <alignment/>
    </xf>
    <xf numFmtId="0" fontId="13" fillId="36" borderId="27" xfId="279" applyFont="1" applyFill="1" applyBorder="1" applyAlignment="1">
      <alignment horizontal="center" vertical="center" wrapText="1"/>
      <protection/>
    </xf>
    <xf numFmtId="0" fontId="13" fillId="36" borderId="27" xfId="279" applyFont="1" applyFill="1" applyBorder="1" applyAlignment="1">
      <alignment horizontal="center" vertical="center"/>
      <protection/>
    </xf>
    <xf numFmtId="0" fontId="13" fillId="36" borderId="51" xfId="279" applyFont="1" applyFill="1" applyBorder="1" applyAlignment="1">
      <alignment horizontal="center" vertical="center" wrapText="1"/>
      <protection/>
    </xf>
    <xf numFmtId="0" fontId="13" fillId="36" borderId="28" xfId="279" applyFont="1" applyFill="1" applyBorder="1" applyAlignment="1">
      <alignment horizontal="center" vertical="center"/>
      <protection/>
    </xf>
    <xf numFmtId="0" fontId="8" fillId="0" borderId="18" xfId="227" applyFont="1" applyFill="1" applyBorder="1" applyAlignment="1">
      <alignment horizontal="right"/>
      <protection/>
    </xf>
    <xf numFmtId="0" fontId="8" fillId="0" borderId="20" xfId="227" applyFont="1" applyFill="1" applyBorder="1" applyAlignment="1">
      <alignment horizontal="right"/>
      <protection/>
    </xf>
    <xf numFmtId="178" fontId="8" fillId="0" borderId="18" xfId="227" applyNumberFormat="1" applyFont="1" applyFill="1" applyBorder="1" applyAlignment="1" quotePrefix="1">
      <alignment/>
      <protection/>
    </xf>
    <xf numFmtId="0" fontId="8" fillId="0" borderId="19" xfId="227" applyFont="1" applyFill="1" applyBorder="1" applyAlignment="1">
      <alignment horizontal="right"/>
      <protection/>
    </xf>
    <xf numFmtId="179" fontId="8" fillId="0" borderId="68" xfId="227" applyNumberFormat="1" applyFont="1" applyFill="1" applyBorder="1" applyAlignment="1" quotePrefix="1">
      <alignment/>
      <protection/>
    </xf>
    <xf numFmtId="169" fontId="8" fillId="0" borderId="18" xfId="227" applyNumberFormat="1" applyFont="1" applyFill="1" applyBorder="1" applyAlignment="1">
      <alignment horizontal="right"/>
      <protection/>
    </xf>
    <xf numFmtId="2" fontId="8" fillId="0" borderId="20" xfId="227" applyNumberFormat="1" applyFont="1" applyFill="1" applyBorder="1" applyAlignment="1">
      <alignment horizontal="right"/>
      <protection/>
    </xf>
    <xf numFmtId="178" fontId="8" fillId="0" borderId="18" xfId="227" applyNumberFormat="1" applyFont="1" applyFill="1" applyBorder="1" applyAlignment="1" quotePrefix="1">
      <alignment horizontal="right"/>
      <protection/>
    </xf>
    <xf numFmtId="2" fontId="8" fillId="0" borderId="19" xfId="227" applyNumberFormat="1" applyFont="1" applyFill="1" applyBorder="1" applyAlignment="1">
      <alignment horizontal="right"/>
      <protection/>
    </xf>
    <xf numFmtId="1" fontId="8" fillId="0" borderId="18" xfId="227" applyNumberFormat="1" applyFont="1" applyFill="1" applyBorder="1" applyAlignment="1">
      <alignment horizontal="right"/>
      <protection/>
    </xf>
    <xf numFmtId="179" fontId="8" fillId="0" borderId="68" xfId="227" applyNumberFormat="1" applyFont="1" applyFill="1" applyBorder="1" applyAlignment="1" quotePrefix="1">
      <alignment horizontal="right"/>
      <protection/>
    </xf>
    <xf numFmtId="2" fontId="8" fillId="0" borderId="18" xfId="227" applyNumberFormat="1" applyFont="1" applyFill="1" applyBorder="1" applyAlignment="1">
      <alignment horizontal="right"/>
      <protection/>
    </xf>
    <xf numFmtId="179" fontId="8" fillId="0" borderId="68" xfId="227" applyNumberFormat="1" applyFont="1" applyFill="1" applyBorder="1" applyAlignment="1">
      <alignment horizontal="right"/>
      <protection/>
    </xf>
    <xf numFmtId="169" fontId="8" fillId="0" borderId="18" xfId="227" applyNumberFormat="1" applyFont="1" applyFill="1" applyBorder="1" applyAlignment="1" quotePrefix="1">
      <alignment horizontal="right"/>
      <protection/>
    </xf>
    <xf numFmtId="178" fontId="8" fillId="0" borderId="18" xfId="227" applyNumberFormat="1" applyFont="1" applyFill="1" applyBorder="1" applyAlignment="1">
      <alignment horizontal="right"/>
      <protection/>
    </xf>
    <xf numFmtId="178" fontId="8" fillId="0" borderId="18" xfId="227" applyNumberFormat="1" applyFont="1" applyFill="1" applyBorder="1">
      <alignment/>
      <protection/>
    </xf>
    <xf numFmtId="179" fontId="8" fillId="0" borderId="68" xfId="227" applyNumberFormat="1" applyFont="1" applyFill="1" applyBorder="1">
      <alignment/>
      <protection/>
    </xf>
    <xf numFmtId="0" fontId="8" fillId="0" borderId="37" xfId="0" applyFont="1" applyBorder="1" applyAlignment="1">
      <alignment/>
    </xf>
    <xf numFmtId="169" fontId="8" fillId="0" borderId="38" xfId="227" applyNumberFormat="1" applyFont="1" applyFill="1" applyBorder="1" applyAlignment="1">
      <alignment horizontal="right"/>
      <protection/>
    </xf>
    <xf numFmtId="2" fontId="8" fillId="0" borderId="77" xfId="227" applyNumberFormat="1" applyFont="1" applyFill="1" applyBorder="1" applyAlignment="1">
      <alignment horizontal="right"/>
      <protection/>
    </xf>
    <xf numFmtId="178" fontId="8" fillId="0" borderId="38" xfId="227" applyNumberFormat="1" applyFont="1" applyFill="1" applyBorder="1" applyAlignment="1">
      <alignment horizontal="right"/>
      <protection/>
    </xf>
    <xf numFmtId="2" fontId="8" fillId="0" borderId="57" xfId="227" applyNumberFormat="1" applyFont="1" applyFill="1" applyBorder="1" applyAlignment="1">
      <alignment horizontal="right"/>
      <protection/>
    </xf>
    <xf numFmtId="2" fontId="8" fillId="0" borderId="38" xfId="227" applyNumberFormat="1" applyFont="1" applyFill="1" applyBorder="1" applyAlignment="1">
      <alignment horizontal="right"/>
      <protection/>
    </xf>
    <xf numFmtId="179" fontId="8" fillId="0" borderId="82" xfId="227" applyNumberFormat="1" applyFont="1" applyFill="1" applyBorder="1" applyAlignment="1">
      <alignment horizontal="right"/>
      <protection/>
    </xf>
    <xf numFmtId="178" fontId="13" fillId="0" borderId="37" xfId="227" applyNumberFormat="1" applyFont="1" applyFill="1" applyBorder="1" applyAlignment="1">
      <alignment vertical="center"/>
      <protection/>
    </xf>
    <xf numFmtId="2" fontId="13" fillId="0" borderId="38" xfId="227" applyNumberFormat="1" applyFont="1" applyFill="1" applyBorder="1" applyAlignment="1">
      <alignment horizontal="right"/>
      <protection/>
    </xf>
    <xf numFmtId="179" fontId="13" fillId="0" borderId="82" xfId="227" applyNumberFormat="1" applyFont="1" applyFill="1" applyBorder="1" applyAlignment="1">
      <alignment vertical="center"/>
      <protection/>
    </xf>
    <xf numFmtId="178" fontId="13" fillId="0" borderId="0" xfId="209" applyNumberFormat="1" applyFont="1" applyFill="1" applyBorder="1" applyAlignment="1">
      <alignment vertical="center"/>
      <protection/>
    </xf>
    <xf numFmtId="178" fontId="2" fillId="0" borderId="0" xfId="0" applyNumberFormat="1" applyFont="1" applyAlignment="1">
      <alignment/>
    </xf>
    <xf numFmtId="0" fontId="13" fillId="0" borderId="0" xfId="279" applyFont="1" applyFill="1" applyBorder="1" applyAlignment="1">
      <alignment horizontal="center" vertical="center" wrapText="1"/>
      <protection/>
    </xf>
    <xf numFmtId="0" fontId="13" fillId="0" borderId="0" xfId="279" applyFont="1" applyFill="1" applyBorder="1" applyAlignment="1">
      <alignment horizontal="center" vertical="center"/>
      <protection/>
    </xf>
    <xf numFmtId="0" fontId="13" fillId="36" borderId="42" xfId="279" applyFont="1" applyFill="1" applyBorder="1" applyAlignment="1">
      <alignment horizontal="center" vertical="center" wrapText="1"/>
      <protection/>
    </xf>
    <xf numFmtId="0" fontId="8" fillId="0" borderId="30" xfId="227" applyFont="1" applyFill="1" applyBorder="1" applyAlignment="1">
      <alignment horizontal="right"/>
      <protection/>
    </xf>
    <xf numFmtId="0" fontId="8" fillId="0" borderId="0" xfId="227" applyFont="1" applyFill="1" applyBorder="1" applyAlignment="1">
      <alignment horizontal="right"/>
      <protection/>
    </xf>
    <xf numFmtId="179" fontId="8" fillId="0" borderId="0" xfId="227" applyNumberFormat="1" applyFont="1" applyFill="1" applyBorder="1" applyAlignment="1" quotePrefix="1">
      <alignment/>
      <protection/>
    </xf>
    <xf numFmtId="2" fontId="8" fillId="0" borderId="30" xfId="227" applyNumberFormat="1" applyFont="1" applyFill="1" applyBorder="1" applyAlignment="1">
      <alignment horizontal="right"/>
      <protection/>
    </xf>
    <xf numFmtId="1" fontId="8" fillId="0" borderId="0" xfId="227" applyNumberFormat="1" applyFont="1" applyFill="1" applyBorder="1" applyAlignment="1">
      <alignment horizontal="right"/>
      <protection/>
    </xf>
    <xf numFmtId="179" fontId="8" fillId="0" borderId="0" xfId="227" applyNumberFormat="1" applyFont="1" applyFill="1" applyBorder="1" applyAlignment="1" quotePrefix="1">
      <alignment horizontal="right"/>
      <protection/>
    </xf>
    <xf numFmtId="2" fontId="8" fillId="0" borderId="0" xfId="227" applyNumberFormat="1" applyFont="1" applyFill="1" applyBorder="1" applyAlignment="1">
      <alignment horizontal="right"/>
      <protection/>
    </xf>
    <xf numFmtId="179" fontId="8" fillId="0" borderId="0" xfId="227" applyNumberFormat="1" applyFont="1" applyFill="1" applyBorder="1" applyAlignment="1">
      <alignment horizontal="right"/>
      <protection/>
    </xf>
    <xf numFmtId="179" fontId="8" fillId="0" borderId="0" xfId="227" applyNumberFormat="1" applyFont="1" applyFill="1" applyBorder="1">
      <alignment/>
      <protection/>
    </xf>
    <xf numFmtId="2" fontId="2" fillId="0" borderId="0" xfId="0" applyNumberFormat="1" applyFont="1" applyAlignment="1">
      <alignment/>
    </xf>
    <xf numFmtId="0" fontId="8" fillId="0" borderId="18" xfId="227" applyFont="1" applyFill="1" applyBorder="1" applyAlignment="1" quotePrefix="1">
      <alignment horizontal="right"/>
      <protection/>
    </xf>
    <xf numFmtId="2" fontId="8" fillId="0" borderId="39" xfId="227" applyNumberFormat="1" applyFont="1" applyFill="1" applyBorder="1" applyAlignment="1">
      <alignment horizontal="right"/>
      <protection/>
    </xf>
    <xf numFmtId="2" fontId="13" fillId="0" borderId="39" xfId="227" applyNumberFormat="1" applyFont="1" applyFill="1" applyBorder="1" applyAlignment="1">
      <alignment horizontal="right"/>
      <protection/>
    </xf>
    <xf numFmtId="2" fontId="13" fillId="0" borderId="0" xfId="227" applyNumberFormat="1" applyFont="1" applyFill="1" applyBorder="1" applyAlignment="1">
      <alignment horizontal="right"/>
      <protection/>
    </xf>
    <xf numFmtId="179" fontId="13" fillId="0" borderId="0" xfId="227" applyNumberFormat="1" applyFont="1" applyFill="1" applyBorder="1" applyAlignment="1">
      <alignment vertical="center"/>
      <protection/>
    </xf>
    <xf numFmtId="43" fontId="2" fillId="0" borderId="0" xfId="0" applyNumberFormat="1" applyFont="1" applyAlignment="1">
      <alignment/>
    </xf>
    <xf numFmtId="0" fontId="8" fillId="0" borderId="0" xfId="0" applyFont="1" applyFill="1" applyBorder="1" applyAlignment="1">
      <alignment/>
    </xf>
    <xf numFmtId="39" fontId="13" fillId="0" borderId="0" xfId="0" applyNumberFormat="1" applyFont="1" applyAlignment="1" applyProtection="1">
      <alignment horizontal="center"/>
      <protection/>
    </xf>
    <xf numFmtId="0" fontId="15" fillId="0" borderId="0" xfId="0" applyFont="1" applyAlignment="1">
      <alignment horizontal="right"/>
    </xf>
    <xf numFmtId="0" fontId="8" fillId="0" borderId="0" xfId="0" applyFont="1" applyFill="1" applyAlignment="1">
      <alignment/>
    </xf>
    <xf numFmtId="39" fontId="13" fillId="39" borderId="27" xfId="0" applyNumberFormat="1" applyFont="1" applyFill="1" applyBorder="1" applyAlignment="1" applyProtection="1">
      <alignment horizontal="center" vertical="center"/>
      <protection/>
    </xf>
    <xf numFmtId="39" fontId="13" fillId="39" borderId="51" xfId="0" applyNumberFormat="1" applyFont="1" applyFill="1" applyBorder="1" applyAlignment="1" applyProtection="1">
      <alignment horizontal="center" vertical="center"/>
      <protection/>
    </xf>
    <xf numFmtId="39" fontId="13" fillId="39" borderId="42" xfId="0" applyNumberFormat="1" applyFont="1" applyFill="1" applyBorder="1" applyAlignment="1" applyProtection="1">
      <alignment horizontal="center" vertical="center" wrapText="1"/>
      <protection/>
    </xf>
    <xf numFmtId="0" fontId="13" fillId="39" borderId="52" xfId="0" applyFont="1" applyFill="1" applyBorder="1" applyAlignment="1">
      <alignment horizontal="right"/>
    </xf>
    <xf numFmtId="0" fontId="13" fillId="39" borderId="61" xfId="0" applyFont="1" applyFill="1" applyBorder="1" applyAlignment="1">
      <alignment horizontal="right"/>
    </xf>
    <xf numFmtId="0" fontId="13" fillId="39" borderId="27" xfId="0" applyFont="1" applyFill="1" applyBorder="1" applyAlignment="1">
      <alignment horizontal="right"/>
    </xf>
    <xf numFmtId="0" fontId="13" fillId="39" borderId="28" xfId="0" applyFont="1" applyFill="1" applyBorder="1" applyAlignment="1">
      <alignment horizontal="right"/>
    </xf>
    <xf numFmtId="178" fontId="8" fillId="0" borderId="18" xfId="225" applyNumberFormat="1" applyFont="1" applyFill="1" applyBorder="1">
      <alignment/>
      <protection/>
    </xf>
    <xf numFmtId="178" fontId="8" fillId="0" borderId="19" xfId="225" applyNumberFormat="1" applyFont="1" applyFill="1" applyBorder="1">
      <alignment/>
      <protection/>
    </xf>
    <xf numFmtId="178" fontId="8" fillId="0" borderId="18" xfId="225" applyNumberFormat="1" applyFont="1" applyFill="1" applyBorder="1" applyAlignment="1">
      <alignment/>
      <protection/>
    </xf>
    <xf numFmtId="178" fontId="8" fillId="0" borderId="20" xfId="225" applyNumberFormat="1" applyFont="1" applyFill="1" applyBorder="1">
      <alignment/>
      <protection/>
    </xf>
    <xf numFmtId="178" fontId="8" fillId="0" borderId="11" xfId="225" applyNumberFormat="1" applyFont="1" applyFill="1" applyBorder="1">
      <alignment/>
      <protection/>
    </xf>
    <xf numFmtId="178" fontId="8" fillId="0" borderId="0" xfId="225" applyNumberFormat="1" applyFont="1" applyFill="1" applyBorder="1">
      <alignment/>
      <protection/>
    </xf>
    <xf numFmtId="170" fontId="8" fillId="0" borderId="29" xfId="124" applyNumberFormat="1" applyFont="1" applyBorder="1" applyAlignment="1">
      <alignment horizontal="right" vertical="center"/>
    </xf>
    <xf numFmtId="170" fontId="8" fillId="0" borderId="0" xfId="124" applyNumberFormat="1" applyFont="1" applyBorder="1" applyAlignment="1">
      <alignment horizontal="right" vertical="center"/>
    </xf>
    <xf numFmtId="170" fontId="8" fillId="0" borderId="18" xfId="124" applyNumberFormat="1" applyFont="1" applyBorder="1" applyAlignment="1">
      <alignment horizontal="right" vertical="center"/>
    </xf>
    <xf numFmtId="170" fontId="8" fillId="0" borderId="68" xfId="124" applyNumberFormat="1" applyFont="1" applyBorder="1" applyAlignment="1">
      <alignment horizontal="right" vertical="center"/>
    </xf>
    <xf numFmtId="43" fontId="8" fillId="0" borderId="0" xfId="0" applyNumberFormat="1" applyFont="1" applyFill="1" applyAlignment="1">
      <alignment/>
    </xf>
    <xf numFmtId="179" fontId="8" fillId="0" borderId="18" xfId="225" applyNumberFormat="1" applyFont="1" applyFill="1" applyBorder="1" applyAlignment="1">
      <alignment/>
      <protection/>
    </xf>
    <xf numFmtId="179" fontId="8" fillId="0" borderId="20" xfId="225" applyNumberFormat="1" applyFont="1" applyFill="1" applyBorder="1">
      <alignment/>
      <protection/>
    </xf>
    <xf numFmtId="170" fontId="8" fillId="0" borderId="29" xfId="124" applyNumberFormat="1" applyFont="1" applyFill="1" applyBorder="1" applyAlignment="1">
      <alignment horizontal="right" vertical="center"/>
    </xf>
    <xf numFmtId="170" fontId="8" fillId="0" borderId="0" xfId="124" applyNumberFormat="1" applyFont="1" applyFill="1" applyBorder="1" applyAlignment="1">
      <alignment horizontal="right" vertical="center"/>
    </xf>
    <xf numFmtId="170" fontId="8" fillId="0" borderId="18" xfId="124" applyNumberFormat="1" applyFont="1" applyFill="1" applyBorder="1" applyAlignment="1">
      <alignment horizontal="right" vertical="center"/>
    </xf>
    <xf numFmtId="170" fontId="8" fillId="0" borderId="68" xfId="124" applyNumberFormat="1" applyFont="1" applyFill="1" applyBorder="1" applyAlignment="1">
      <alignment horizontal="right" vertical="center"/>
    </xf>
    <xf numFmtId="178" fontId="8" fillId="0" borderId="18" xfId="225" applyNumberFormat="1" applyFont="1" applyBorder="1">
      <alignment/>
      <protection/>
    </xf>
    <xf numFmtId="178" fontId="26" fillId="0" borderId="18" xfId="225" applyNumberFormat="1" applyFont="1" applyFill="1" applyBorder="1">
      <alignment/>
      <protection/>
    </xf>
    <xf numFmtId="178" fontId="26" fillId="0" borderId="19" xfId="225" applyNumberFormat="1" applyFont="1" applyFill="1" applyBorder="1">
      <alignment/>
      <protection/>
    </xf>
    <xf numFmtId="178" fontId="8" fillId="0" borderId="18" xfId="44" applyNumberFormat="1" applyFont="1" applyBorder="1" applyAlignment="1">
      <alignment/>
    </xf>
    <xf numFmtId="170" fontId="8" fillId="0" borderId="31" xfId="124" applyNumberFormat="1" applyFont="1" applyFill="1" applyBorder="1" applyAlignment="1">
      <alignment horizontal="right" vertical="center"/>
    </xf>
    <xf numFmtId="170" fontId="8" fillId="0" borderId="19" xfId="124" applyNumberFormat="1" applyFont="1" applyFill="1" applyBorder="1" applyAlignment="1">
      <alignment horizontal="right" vertical="center"/>
    </xf>
    <xf numFmtId="178" fontId="8" fillId="0" borderId="25" xfId="225" applyNumberFormat="1" applyFont="1" applyFill="1" applyBorder="1">
      <alignment/>
      <protection/>
    </xf>
    <xf numFmtId="178" fontId="8" fillId="0" borderId="18" xfId="113" applyNumberFormat="1" applyFont="1" applyBorder="1" applyAlignment="1">
      <alignment/>
    </xf>
    <xf numFmtId="179" fontId="8" fillId="0" borderId="25" xfId="225" applyNumberFormat="1" applyFont="1" applyFill="1" applyBorder="1" applyAlignment="1">
      <alignment/>
      <protection/>
    </xf>
    <xf numFmtId="178" fontId="8" fillId="0" borderId="53" xfId="225" applyNumberFormat="1" applyFont="1" applyFill="1" applyBorder="1">
      <alignment/>
      <protection/>
    </xf>
    <xf numFmtId="170" fontId="8" fillId="0" borderId="26" xfId="124" applyNumberFormat="1" applyFont="1" applyFill="1" applyBorder="1" applyAlignment="1">
      <alignment horizontal="right" vertical="center"/>
    </xf>
    <xf numFmtId="170" fontId="8" fillId="0" borderId="54" xfId="124" applyNumberFormat="1" applyFont="1" applyFill="1" applyBorder="1" applyAlignment="1">
      <alignment horizontal="right" vertical="center"/>
    </xf>
    <xf numFmtId="170" fontId="8" fillId="0" borderId="25" xfId="124" applyNumberFormat="1" applyFont="1" applyFill="1" applyBorder="1" applyAlignment="1">
      <alignment horizontal="right" vertical="center"/>
    </xf>
    <xf numFmtId="170" fontId="8" fillId="0" borderId="75" xfId="124" applyNumberFormat="1" applyFont="1" applyFill="1" applyBorder="1" applyAlignment="1">
      <alignment horizontal="right" vertical="center"/>
    </xf>
    <xf numFmtId="169" fontId="8" fillId="0" borderId="0" xfId="0" applyNumberFormat="1" applyFont="1" applyFill="1" applyAlignment="1">
      <alignment/>
    </xf>
    <xf numFmtId="0" fontId="13" fillId="0" borderId="37" xfId="0" applyFont="1" applyFill="1" applyBorder="1" applyAlignment="1">
      <alignment horizontal="center" vertical="center"/>
    </xf>
    <xf numFmtId="178" fontId="13" fillId="0" borderId="44" xfId="225" applyNumberFormat="1" applyFont="1" applyFill="1" applyBorder="1" applyAlignment="1">
      <alignment vertical="center"/>
      <protection/>
    </xf>
    <xf numFmtId="178" fontId="13" fillId="0" borderId="55" xfId="225" applyNumberFormat="1" applyFont="1" applyFill="1" applyBorder="1" applyAlignment="1">
      <alignment vertical="center"/>
      <protection/>
    </xf>
    <xf numFmtId="178" fontId="13" fillId="0" borderId="38" xfId="225" applyNumberFormat="1" applyFont="1" applyFill="1" applyBorder="1">
      <alignment/>
      <protection/>
    </xf>
    <xf numFmtId="178" fontId="13" fillId="0" borderId="57" xfId="225" applyNumberFormat="1" applyFont="1" applyFill="1" applyBorder="1">
      <alignment/>
      <protection/>
    </xf>
    <xf numFmtId="178" fontId="13" fillId="0" borderId="69" xfId="225" applyNumberFormat="1" applyFont="1" applyFill="1" applyBorder="1" applyAlignment="1">
      <alignment vertical="center"/>
      <protection/>
    </xf>
    <xf numFmtId="170" fontId="13" fillId="0" borderId="44" xfId="124" applyNumberFormat="1" applyFont="1" applyFill="1" applyBorder="1" applyAlignment="1">
      <alignment horizontal="right" vertical="center"/>
    </xf>
    <xf numFmtId="170" fontId="13" fillId="0" borderId="83" xfId="124" applyNumberFormat="1" applyFont="1" applyFill="1" applyBorder="1" applyAlignment="1">
      <alignment horizontal="right" vertical="center"/>
    </xf>
    <xf numFmtId="179" fontId="8" fillId="0" borderId="0" xfId="0" applyNumberFormat="1" applyFont="1" applyFill="1" applyAlignment="1">
      <alignment/>
    </xf>
    <xf numFmtId="178" fontId="8" fillId="0" borderId="0" xfId="0" applyNumberFormat="1" applyFont="1" applyFill="1" applyAlignment="1">
      <alignment/>
    </xf>
    <xf numFmtId="178" fontId="8" fillId="0" borderId="0" xfId="0" applyNumberFormat="1" applyFont="1" applyAlignment="1">
      <alignment/>
    </xf>
    <xf numFmtId="169" fontId="8" fillId="0" borderId="0" xfId="0" applyNumberFormat="1" applyFont="1" applyAlignment="1">
      <alignment/>
    </xf>
    <xf numFmtId="170" fontId="8" fillId="0" borderId="0" xfId="0" applyNumberFormat="1" applyFont="1" applyAlignment="1">
      <alignment/>
    </xf>
    <xf numFmtId="43" fontId="8" fillId="0" borderId="0" xfId="0" applyNumberFormat="1" applyFont="1" applyAlignment="1">
      <alignment/>
    </xf>
    <xf numFmtId="0" fontId="13" fillId="0" borderId="0" xfId="0" applyFont="1" applyFill="1" applyAlignment="1">
      <alignment vertical="center"/>
    </xf>
    <xf numFmtId="0" fontId="15" fillId="0" borderId="81" xfId="161" applyFont="1" applyBorder="1" applyAlignment="1">
      <alignment horizontal="right"/>
      <protection/>
    </xf>
    <xf numFmtId="0" fontId="13" fillId="36" borderId="27" xfId="161" applyFont="1" applyFill="1" applyBorder="1">
      <alignment/>
      <protection/>
    </xf>
    <xf numFmtId="0" fontId="13" fillId="36" borderId="62" xfId="161" applyFont="1" applyFill="1" applyBorder="1">
      <alignment/>
      <protection/>
    </xf>
    <xf numFmtId="0" fontId="13" fillId="36" borderId="25" xfId="161" applyFont="1" applyFill="1" applyBorder="1">
      <alignment/>
      <protection/>
    </xf>
    <xf numFmtId="0" fontId="13" fillId="36" borderId="75" xfId="161" applyFont="1" applyFill="1" applyBorder="1">
      <alignment/>
      <protection/>
    </xf>
    <xf numFmtId="0" fontId="13" fillId="36" borderId="54" xfId="161" applyFont="1" applyFill="1" applyBorder="1">
      <alignment/>
      <protection/>
    </xf>
    <xf numFmtId="0" fontId="8" fillId="0" borderId="29" xfId="161" applyFont="1" applyFill="1" applyBorder="1">
      <alignment/>
      <protection/>
    </xf>
    <xf numFmtId="178" fontId="8" fillId="0" borderId="18" xfId="213" applyNumberFormat="1" applyFont="1" applyFill="1" applyBorder="1">
      <alignment/>
      <protection/>
    </xf>
    <xf numFmtId="179" fontId="8" fillId="0" borderId="18" xfId="213" applyNumberFormat="1" applyFont="1" applyFill="1" applyBorder="1">
      <alignment/>
      <protection/>
    </xf>
    <xf numFmtId="179" fontId="8" fillId="0" borderId="30" xfId="213" applyNumberFormat="1" applyFont="1" applyFill="1" applyBorder="1">
      <alignment/>
      <protection/>
    </xf>
    <xf numFmtId="178" fontId="8" fillId="0" borderId="18" xfId="213" applyNumberFormat="1" applyFont="1" applyFill="1" applyBorder="1" applyAlignment="1">
      <alignment/>
      <protection/>
    </xf>
    <xf numFmtId="179" fontId="8" fillId="0" borderId="19" xfId="213" applyNumberFormat="1" applyFont="1" applyFill="1" applyBorder="1">
      <alignment/>
      <protection/>
    </xf>
    <xf numFmtId="179" fontId="8" fillId="0" borderId="30" xfId="161" applyNumberFormat="1" applyFont="1" applyBorder="1">
      <alignment/>
      <protection/>
    </xf>
    <xf numFmtId="178" fontId="8" fillId="0" borderId="18" xfId="111" applyNumberFormat="1" applyFont="1" applyBorder="1" applyAlignment="1">
      <alignment/>
    </xf>
    <xf numFmtId="178" fontId="8" fillId="0" borderId="18" xfId="111" applyNumberFormat="1" applyFont="1" applyBorder="1" applyAlignment="1">
      <alignment/>
    </xf>
    <xf numFmtId="178" fontId="8" fillId="0" borderId="18" xfId="161" applyNumberFormat="1" applyFont="1" applyBorder="1">
      <alignment/>
      <protection/>
    </xf>
    <xf numFmtId="178" fontId="8" fillId="0" borderId="18" xfId="213" applyNumberFormat="1" applyFont="1" applyBorder="1">
      <alignment/>
      <protection/>
    </xf>
    <xf numFmtId="179" fontId="8" fillId="0" borderId="0" xfId="213" applyNumberFormat="1" applyFont="1" applyBorder="1">
      <alignment/>
      <protection/>
    </xf>
    <xf numFmtId="0" fontId="8" fillId="0" borderId="26" xfId="161" applyFont="1" applyFill="1" applyBorder="1">
      <alignment/>
      <protection/>
    </xf>
    <xf numFmtId="178" fontId="8" fillId="0" borderId="25" xfId="213" applyNumberFormat="1" applyFont="1" applyBorder="1">
      <alignment/>
      <protection/>
    </xf>
    <xf numFmtId="179" fontId="8" fillId="0" borderId="25" xfId="213" applyNumberFormat="1" applyFont="1" applyFill="1" applyBorder="1">
      <alignment/>
      <protection/>
    </xf>
    <xf numFmtId="178" fontId="8" fillId="0" borderId="25" xfId="213" applyNumberFormat="1" applyFont="1" applyFill="1" applyBorder="1">
      <alignment/>
      <protection/>
    </xf>
    <xf numFmtId="179" fontId="8" fillId="0" borderId="32" xfId="213" applyNumberFormat="1" applyFont="1" applyFill="1" applyBorder="1">
      <alignment/>
      <protection/>
    </xf>
    <xf numFmtId="179" fontId="8" fillId="0" borderId="54" xfId="213" applyNumberFormat="1" applyFont="1" applyBorder="1">
      <alignment/>
      <protection/>
    </xf>
    <xf numFmtId="0" fontId="13" fillId="0" borderId="37" xfId="161" applyFont="1" applyBorder="1" applyAlignment="1" applyProtection="1">
      <alignment horizontal="left" vertical="center"/>
      <protection/>
    </xf>
    <xf numFmtId="178" fontId="13" fillId="0" borderId="38" xfId="213" applyNumberFormat="1" applyFont="1" applyFill="1" applyBorder="1">
      <alignment/>
      <protection/>
    </xf>
    <xf numFmtId="179" fontId="13" fillId="0" borderId="77" xfId="213" applyNumberFormat="1" applyFont="1" applyBorder="1">
      <alignment/>
      <protection/>
    </xf>
    <xf numFmtId="170" fontId="13" fillId="0" borderId="38" xfId="44" applyNumberFormat="1" applyFont="1" applyBorder="1" applyAlignment="1">
      <alignment/>
    </xf>
    <xf numFmtId="43" fontId="13" fillId="0" borderId="46" xfId="44" applyFont="1" applyBorder="1" applyAlignment="1" quotePrefix="1">
      <alignment horizontal="center"/>
    </xf>
    <xf numFmtId="178" fontId="13" fillId="0" borderId="44" xfId="213" applyNumberFormat="1" applyFont="1" applyFill="1" applyBorder="1">
      <alignment/>
      <protection/>
    </xf>
    <xf numFmtId="2" fontId="13" fillId="0" borderId="81" xfId="213" applyNumberFormat="1" applyFont="1" applyBorder="1">
      <alignment/>
      <protection/>
    </xf>
    <xf numFmtId="170" fontId="13" fillId="0" borderId="44" xfId="44" applyNumberFormat="1" applyFont="1" applyBorder="1" applyAlignment="1">
      <alignment/>
    </xf>
    <xf numFmtId="43" fontId="2" fillId="0" borderId="0" xfId="161" applyNumberFormat="1">
      <alignment/>
      <protection/>
    </xf>
    <xf numFmtId="0" fontId="13" fillId="36" borderId="47" xfId="161" applyNumberFormat="1" applyFont="1" applyFill="1" applyBorder="1" applyAlignment="1">
      <alignment horizontal="center"/>
      <protection/>
    </xf>
    <xf numFmtId="0" fontId="13" fillId="36" borderId="47" xfId="161" applyFont="1" applyFill="1" applyBorder="1" applyAlignment="1">
      <alignment horizontal="center"/>
      <protection/>
    </xf>
    <xf numFmtId="0" fontId="13" fillId="36" borderId="71" xfId="161" applyFont="1" applyFill="1" applyBorder="1" applyAlignment="1">
      <alignment horizontal="center"/>
      <protection/>
    </xf>
    <xf numFmtId="0" fontId="13" fillId="36" borderId="54" xfId="161" applyFont="1" applyFill="1" applyBorder="1" applyAlignment="1">
      <alignment horizontal="center"/>
      <protection/>
    </xf>
    <xf numFmtId="0" fontId="13" fillId="36" borderId="75" xfId="161" applyFont="1" applyFill="1" applyBorder="1" applyAlignment="1">
      <alignment horizontal="center"/>
      <protection/>
    </xf>
    <xf numFmtId="0" fontId="13" fillId="0" borderId="31" xfId="161" applyFont="1" applyFill="1" applyBorder="1">
      <alignment/>
      <protection/>
    </xf>
    <xf numFmtId="0" fontId="8" fillId="0" borderId="0" xfId="161" applyFont="1" applyFill="1" applyBorder="1" applyAlignment="1">
      <alignment horizontal="center"/>
      <protection/>
    </xf>
    <xf numFmtId="169" fontId="8" fillId="0" borderId="0" xfId="161" applyNumberFormat="1" applyFont="1" applyFill="1" applyBorder="1" applyAlignment="1">
      <alignment horizontal="center"/>
      <protection/>
    </xf>
    <xf numFmtId="0" fontId="8" fillId="0" borderId="0" xfId="161" applyFont="1" applyFill="1" applyBorder="1" applyAlignment="1">
      <alignment horizontal="left" indent="2"/>
      <protection/>
    </xf>
    <xf numFmtId="169" fontId="8" fillId="0" borderId="68" xfId="161" applyNumberFormat="1" applyFont="1" applyFill="1" applyBorder="1" applyAlignment="1">
      <alignment horizontal="center"/>
      <protection/>
    </xf>
    <xf numFmtId="169" fontId="8" fillId="0" borderId="54" xfId="161" applyNumberFormat="1" applyFont="1" applyFill="1" applyBorder="1" applyAlignment="1">
      <alignment horizontal="center"/>
      <protection/>
    </xf>
    <xf numFmtId="0" fontId="25" fillId="0" borderId="0" xfId="161" applyFont="1" applyFill="1" applyBorder="1" applyAlignment="1">
      <alignment horizontal="center"/>
      <protection/>
    </xf>
    <xf numFmtId="2" fontId="8" fillId="0" borderId="0" xfId="161" applyNumberFormat="1" applyFont="1" applyFill="1" applyBorder="1" applyAlignment="1">
      <alignment horizontal="center"/>
      <protection/>
    </xf>
    <xf numFmtId="2" fontId="8" fillId="0" borderId="68" xfId="161" applyNumberFormat="1" applyFont="1" applyFill="1" applyBorder="1" applyAlignment="1">
      <alignment horizontal="center"/>
      <protection/>
    </xf>
    <xf numFmtId="169" fontId="8" fillId="34" borderId="0" xfId="161" applyNumberFormat="1" applyFont="1" applyFill="1" applyBorder="1" applyAlignment="1">
      <alignment horizontal="center"/>
      <protection/>
    </xf>
    <xf numFmtId="169" fontId="25" fillId="0" borderId="0" xfId="161" applyNumberFormat="1" applyFont="1" applyFill="1" applyBorder="1" applyAlignment="1">
      <alignment horizontal="center"/>
      <protection/>
    </xf>
    <xf numFmtId="0" fontId="8" fillId="0" borderId="74" xfId="161" applyFont="1" applyFill="1" applyBorder="1">
      <alignment/>
      <protection/>
    </xf>
    <xf numFmtId="0" fontId="8" fillId="0" borderId="54" xfId="161" applyFont="1" applyFill="1" applyBorder="1">
      <alignment/>
      <protection/>
    </xf>
    <xf numFmtId="0" fontId="25" fillId="0" borderId="54" xfId="161" applyFont="1" applyFill="1" applyBorder="1" applyAlignment="1">
      <alignment horizontal="center"/>
      <protection/>
    </xf>
    <xf numFmtId="0" fontId="25" fillId="0" borderId="75" xfId="161" applyFont="1" applyFill="1" applyBorder="1" applyAlignment="1">
      <alignment horizontal="center"/>
      <protection/>
    </xf>
    <xf numFmtId="0" fontId="25" fillId="0" borderId="68" xfId="161" applyFont="1" applyFill="1" applyBorder="1" applyAlignment="1">
      <alignment horizontal="center"/>
      <protection/>
    </xf>
    <xf numFmtId="0" fontId="8" fillId="0" borderId="0" xfId="161" applyFont="1" applyFill="1" applyBorder="1" applyAlignment="1" quotePrefix="1">
      <alignment horizontal="left"/>
      <protection/>
    </xf>
    <xf numFmtId="181" fontId="8" fillId="0" borderId="0" xfId="161" applyNumberFormat="1" applyFont="1" applyFill="1" applyBorder="1" applyAlignment="1">
      <alignment horizontal="center"/>
      <protection/>
    </xf>
    <xf numFmtId="0" fontId="2" fillId="0" borderId="0" xfId="161" applyFont="1" applyFill="1" applyAlignment="1">
      <alignment vertical="center"/>
      <protection/>
    </xf>
    <xf numFmtId="2" fontId="8" fillId="0" borderId="54" xfId="161" applyNumberFormat="1" applyFont="1" applyFill="1" applyBorder="1" applyAlignment="1">
      <alignment horizontal="center"/>
      <protection/>
    </xf>
    <xf numFmtId="0" fontId="13" fillId="0" borderId="50" xfId="161" applyFont="1" applyFill="1" applyBorder="1" applyAlignment="1">
      <alignment vertical="center"/>
      <protection/>
    </xf>
    <xf numFmtId="0" fontId="8" fillId="0" borderId="54" xfId="161" applyFont="1" applyFill="1" applyBorder="1" applyAlignment="1" quotePrefix="1">
      <alignment horizontal="left" vertical="center"/>
      <protection/>
    </xf>
    <xf numFmtId="0" fontId="8" fillId="0" borderId="61" xfId="161" applyFont="1" applyFill="1" applyBorder="1" applyAlignment="1">
      <alignment vertical="center"/>
      <protection/>
    </xf>
    <xf numFmtId="2" fontId="8" fillId="0" borderId="61" xfId="161" applyNumberFormat="1" applyFont="1" applyFill="1" applyBorder="1" applyAlignment="1">
      <alignment horizontal="center"/>
      <protection/>
    </xf>
    <xf numFmtId="2" fontId="8" fillId="0" borderId="13" xfId="161" applyNumberFormat="1" applyFont="1" applyFill="1" applyBorder="1" applyAlignment="1">
      <alignment horizontal="center"/>
      <protection/>
    </xf>
    <xf numFmtId="2" fontId="8" fillId="0" borderId="28" xfId="161" applyNumberFormat="1" applyFont="1" applyFill="1" applyBorder="1" applyAlignment="1">
      <alignment horizontal="center"/>
      <protection/>
    </xf>
    <xf numFmtId="0" fontId="13" fillId="0" borderId="50" xfId="161" applyFont="1" applyBorder="1">
      <alignment/>
      <protection/>
    </xf>
    <xf numFmtId="0" fontId="8" fillId="0" borderId="61" xfId="161" applyFont="1" applyFill="1" applyBorder="1" applyAlignment="1" quotePrefix="1">
      <alignment horizontal="left" vertical="center"/>
      <protection/>
    </xf>
    <xf numFmtId="2" fontId="8" fillId="34" borderId="61" xfId="161" applyNumberFormat="1" applyFont="1" applyFill="1" applyBorder="1" applyAlignment="1">
      <alignment horizontal="center"/>
      <protection/>
    </xf>
    <xf numFmtId="2" fontId="10" fillId="0" borderId="61" xfId="79" applyNumberFormat="1" applyFont="1" applyFill="1" applyBorder="1" applyAlignment="1" applyProtection="1">
      <alignment horizontal="center"/>
      <protection/>
    </xf>
    <xf numFmtId="0" fontId="13" fillId="0" borderId="61" xfId="161" applyFont="1" applyFill="1" applyBorder="1" applyAlignment="1">
      <alignment vertical="top" wrapText="1"/>
      <protection/>
    </xf>
    <xf numFmtId="2" fontId="10" fillId="0" borderId="61" xfId="44" applyNumberFormat="1" applyFont="1" applyFill="1" applyBorder="1" applyAlignment="1" applyProtection="1">
      <alignment horizontal="center"/>
      <protection/>
    </xf>
    <xf numFmtId="0" fontId="13" fillId="0" borderId="67" xfId="161" applyFont="1" applyBorder="1">
      <alignment/>
      <protection/>
    </xf>
    <xf numFmtId="0" fontId="13" fillId="0" borderId="69" xfId="161" applyFont="1" applyFill="1" applyBorder="1" applyAlignment="1">
      <alignment/>
      <protection/>
    </xf>
    <xf numFmtId="2" fontId="8" fillId="34" borderId="69" xfId="161" applyNumberFormat="1" applyFont="1" applyFill="1" applyBorder="1" applyAlignment="1">
      <alignment horizontal="center"/>
      <protection/>
    </xf>
    <xf numFmtId="2" fontId="8" fillId="0" borderId="69" xfId="161" applyNumberFormat="1" applyFont="1" applyFill="1" applyBorder="1" applyAlignment="1">
      <alignment horizontal="center"/>
      <protection/>
    </xf>
    <xf numFmtId="2" fontId="8" fillId="0" borderId="81" xfId="161" applyNumberFormat="1" applyFont="1" applyFill="1" applyBorder="1" applyAlignment="1">
      <alignment horizontal="center"/>
      <protection/>
    </xf>
    <xf numFmtId="0" fontId="13" fillId="0" borderId="0" xfId="161" applyFont="1" applyBorder="1">
      <alignment/>
      <protection/>
    </xf>
    <xf numFmtId="0" fontId="13" fillId="0" borderId="0" xfId="161" applyFont="1" applyFill="1" applyBorder="1" applyAlignment="1">
      <alignment/>
      <protection/>
    </xf>
    <xf numFmtId="0" fontId="8" fillId="0" borderId="0" xfId="161" applyFont="1" applyFill="1" applyAlignment="1">
      <alignment horizontal="left"/>
      <protection/>
    </xf>
    <xf numFmtId="2" fontId="2" fillId="0" borderId="0" xfId="161" applyNumberFormat="1" applyFont="1" applyFill="1">
      <alignment/>
      <protection/>
    </xf>
    <xf numFmtId="0" fontId="13" fillId="0" borderId="0" xfId="161" applyFont="1" applyFill="1" applyBorder="1" applyAlignment="1">
      <alignment horizontal="left" vertical="center"/>
      <protection/>
    </xf>
    <xf numFmtId="0" fontId="8" fillId="0" borderId="0" xfId="161" applyFont="1" applyFill="1" applyBorder="1" applyAlignment="1">
      <alignment horizontal="left"/>
      <protection/>
    </xf>
    <xf numFmtId="0" fontId="13" fillId="0" borderId="0" xfId="161" applyFont="1" applyFill="1" applyBorder="1">
      <alignment/>
      <protection/>
    </xf>
    <xf numFmtId="0" fontId="13" fillId="0" borderId="0" xfId="161" applyFont="1" applyFill="1" applyBorder="1" applyAlignment="1">
      <alignment vertical="center"/>
      <protection/>
    </xf>
    <xf numFmtId="0" fontId="8" fillId="0" borderId="0" xfId="161" applyFont="1" applyFill="1" applyBorder="1" applyAlignment="1" quotePrefix="1">
      <alignment horizontal="left" vertical="center"/>
      <protection/>
    </xf>
    <xf numFmtId="0" fontId="8" fillId="0" borderId="0" xfId="161" applyFont="1" applyFill="1" applyBorder="1" applyAlignment="1">
      <alignment vertical="center"/>
      <protection/>
    </xf>
    <xf numFmtId="0" fontId="25" fillId="0" borderId="0" xfId="161" applyFont="1" applyFill="1" applyAlignment="1" quotePrefix="1">
      <alignment horizontal="left"/>
      <protection/>
    </xf>
    <xf numFmtId="0" fontId="38" fillId="0" borderId="0" xfId="161" applyFont="1" applyAlignment="1">
      <alignment horizontal="center" vertical="center"/>
      <protection/>
    </xf>
    <xf numFmtId="0" fontId="26" fillId="0" borderId="0" xfId="161" applyFont="1" applyAlignment="1">
      <alignment horizontal="center" vertical="center"/>
      <protection/>
    </xf>
    <xf numFmtId="0" fontId="8" fillId="0" borderId="0" xfId="161" applyFont="1" applyAlignment="1">
      <alignment horizontal="center" vertical="center"/>
      <protection/>
    </xf>
    <xf numFmtId="0" fontId="8" fillId="0" borderId="0" xfId="161" applyFont="1" applyAlignment="1" applyProtection="1">
      <alignment horizontal="center" vertical="center"/>
      <protection/>
    </xf>
    <xf numFmtId="0" fontId="24" fillId="0" borderId="0" xfId="161" applyFont="1" applyAlignment="1">
      <alignment horizontal="center" vertical="center"/>
      <protection/>
    </xf>
    <xf numFmtId="0" fontId="14" fillId="0" borderId="81" xfId="161" applyFont="1" applyBorder="1" applyAlignment="1">
      <alignment horizontal="right" vertical="center"/>
      <protection/>
    </xf>
    <xf numFmtId="0" fontId="13" fillId="36" borderId="52" xfId="278" applyFont="1" applyFill="1" applyBorder="1" applyAlignment="1" applyProtection="1">
      <alignment horizontal="center" vertical="center"/>
      <protection/>
    </xf>
    <xf numFmtId="0" fontId="13" fillId="36" borderId="27" xfId="278" applyFont="1" applyFill="1" applyBorder="1" applyAlignment="1" applyProtection="1">
      <alignment horizontal="center" vertical="center"/>
      <protection/>
    </xf>
    <xf numFmtId="0" fontId="13" fillId="36" borderId="51" xfId="278" applyFont="1" applyFill="1" applyBorder="1" applyAlignment="1" applyProtection="1">
      <alignment horizontal="center" vertical="center"/>
      <protection/>
    </xf>
    <xf numFmtId="0" fontId="13" fillId="36" borderId="42" xfId="278" applyFont="1" applyFill="1" applyBorder="1" applyAlignment="1" applyProtection="1" quotePrefix="1">
      <alignment horizontal="center" vertical="center"/>
      <protection/>
    </xf>
    <xf numFmtId="0" fontId="24" fillId="36" borderId="42" xfId="278" applyFont="1" applyFill="1" applyBorder="1" applyAlignment="1" quotePrefix="1">
      <alignment horizontal="center" vertical="center"/>
      <protection/>
    </xf>
    <xf numFmtId="0" fontId="8" fillId="0" borderId="41" xfId="161" applyFont="1" applyBorder="1" applyAlignment="1" applyProtection="1">
      <alignment horizontal="left" vertical="center"/>
      <protection/>
    </xf>
    <xf numFmtId="2" fontId="8" fillId="0" borderId="14" xfId="211" applyNumberFormat="1" applyFont="1" applyBorder="1" applyAlignment="1" applyProtection="1">
      <alignment horizontal="center" vertical="center"/>
      <protection/>
    </xf>
    <xf numFmtId="2" fontId="8" fillId="0" borderId="14" xfId="211" applyNumberFormat="1" applyFont="1" applyBorder="1" applyAlignment="1" applyProtection="1">
      <alignment horizontal="right" vertical="center"/>
      <protection/>
    </xf>
    <xf numFmtId="2" fontId="8" fillId="0" borderId="11" xfId="211" applyNumberFormat="1" applyFont="1" applyBorder="1" applyAlignment="1" applyProtection="1" quotePrefix="1">
      <alignment horizontal="right" vertical="center"/>
      <protection/>
    </xf>
    <xf numFmtId="2" fontId="8" fillId="0" borderId="13" xfId="211" applyNumberFormat="1" applyFont="1" applyBorder="1" applyAlignment="1" applyProtection="1" quotePrefix="1">
      <alignment horizontal="right" vertical="center"/>
      <protection/>
    </xf>
    <xf numFmtId="2" fontId="8" fillId="0" borderId="40" xfId="211" applyNumberFormat="1" applyFont="1" applyBorder="1" applyAlignment="1" applyProtection="1" quotePrefix="1">
      <alignment horizontal="right" vertical="center"/>
      <protection/>
    </xf>
    <xf numFmtId="0" fontId="8" fillId="0" borderId="14" xfId="211" applyFont="1" applyBorder="1" applyAlignment="1" applyProtection="1" quotePrefix="1">
      <alignment horizontal="right" vertical="center"/>
      <protection/>
    </xf>
    <xf numFmtId="0" fontId="8" fillId="0" borderId="11" xfId="211" applyFont="1" applyBorder="1" applyAlignment="1" applyProtection="1" quotePrefix="1">
      <alignment horizontal="right" vertical="center"/>
      <protection/>
    </xf>
    <xf numFmtId="0" fontId="8" fillId="0" borderId="0" xfId="211" applyFont="1" applyBorder="1" applyAlignment="1" applyProtection="1" quotePrefix="1">
      <alignment horizontal="right" vertical="center"/>
      <protection/>
    </xf>
    <xf numFmtId="2" fontId="26" fillId="0" borderId="30" xfId="161" applyNumberFormat="1" applyFont="1" applyFill="1" applyBorder="1" applyAlignment="1">
      <alignment horizontal="right" vertical="center"/>
      <protection/>
    </xf>
    <xf numFmtId="0" fontId="8" fillId="0" borderId="29" xfId="161" applyFont="1" applyBorder="1" applyAlignment="1" applyProtection="1">
      <alignment horizontal="left" vertical="center"/>
      <protection/>
    </xf>
    <xf numFmtId="2" fontId="8" fillId="0" borderId="20" xfId="211" applyNumberFormat="1" applyFont="1" applyBorder="1" applyAlignment="1" applyProtection="1">
      <alignment horizontal="center" vertical="center"/>
      <protection/>
    </xf>
    <xf numFmtId="2" fontId="8" fillId="0" borderId="20" xfId="211" applyNumberFormat="1" applyFont="1" applyBorder="1" applyAlignment="1" applyProtection="1">
      <alignment horizontal="right" vertical="center"/>
      <protection/>
    </xf>
    <xf numFmtId="2" fontId="8" fillId="0" borderId="18" xfId="211" applyNumberFormat="1" applyFont="1" applyBorder="1" applyAlignment="1" applyProtection="1">
      <alignment horizontal="right" vertical="center"/>
      <protection/>
    </xf>
    <xf numFmtId="2" fontId="8" fillId="0" borderId="0" xfId="211" applyNumberFormat="1" applyFont="1" applyBorder="1" applyAlignment="1" applyProtection="1">
      <alignment horizontal="right" vertical="center"/>
      <protection/>
    </xf>
    <xf numFmtId="2" fontId="8" fillId="0" borderId="30" xfId="211" applyNumberFormat="1" applyFont="1" applyBorder="1" applyAlignment="1" applyProtection="1">
      <alignment horizontal="right" vertical="center"/>
      <protection/>
    </xf>
    <xf numFmtId="0" fontId="8" fillId="0" borderId="20" xfId="211" applyFont="1" applyBorder="1" applyAlignment="1" applyProtection="1">
      <alignment horizontal="right" vertical="center"/>
      <protection/>
    </xf>
    <xf numFmtId="2" fontId="8" fillId="0" borderId="19" xfId="211" applyNumberFormat="1" applyFont="1" applyBorder="1" applyAlignment="1" applyProtection="1">
      <alignment horizontal="right" vertical="center"/>
      <protection/>
    </xf>
    <xf numFmtId="0" fontId="8" fillId="0" borderId="18" xfId="211" applyFont="1" applyBorder="1" applyAlignment="1" applyProtection="1">
      <alignment horizontal="right" vertical="center"/>
      <protection/>
    </xf>
    <xf numFmtId="0" fontId="8" fillId="0" borderId="19" xfId="211" applyFont="1" applyBorder="1" applyAlignment="1" applyProtection="1">
      <alignment horizontal="right" vertical="center"/>
      <protection/>
    </xf>
    <xf numFmtId="0" fontId="26" fillId="0" borderId="30" xfId="161" applyFont="1" applyFill="1" applyBorder="1" applyAlignment="1">
      <alignment horizontal="right" vertical="center"/>
      <protection/>
    </xf>
    <xf numFmtId="2" fontId="8" fillId="0" borderId="18" xfId="211" applyNumberFormat="1" applyFont="1" applyBorder="1" applyAlignment="1" applyProtection="1" quotePrefix="1">
      <alignment horizontal="right" vertical="center"/>
      <protection/>
    </xf>
    <xf numFmtId="2" fontId="8" fillId="0" borderId="0" xfId="211" applyNumberFormat="1" applyFont="1" applyBorder="1" applyAlignment="1" applyProtection="1" quotePrefix="1">
      <alignment horizontal="right" vertical="center"/>
      <protection/>
    </xf>
    <xf numFmtId="2" fontId="8" fillId="0" borderId="30" xfId="211" applyNumberFormat="1" applyFont="1" applyBorder="1" applyAlignment="1" applyProtection="1" quotePrefix="1">
      <alignment horizontal="right" vertical="center"/>
      <protection/>
    </xf>
    <xf numFmtId="0" fontId="8" fillId="0" borderId="20" xfId="211" applyFont="1" applyBorder="1" applyAlignment="1" applyProtection="1" quotePrefix="1">
      <alignment horizontal="right" vertical="center"/>
      <protection/>
    </xf>
    <xf numFmtId="2" fontId="8" fillId="0" borderId="19" xfId="211" applyNumberFormat="1" applyFont="1" applyBorder="1" applyAlignment="1" applyProtection="1" quotePrefix="1">
      <alignment horizontal="right" vertical="center"/>
      <protection/>
    </xf>
    <xf numFmtId="0" fontId="8" fillId="0" borderId="26" xfId="161" applyFont="1" applyBorder="1" applyAlignment="1" applyProtection="1">
      <alignment horizontal="left" vertical="center"/>
      <protection/>
    </xf>
    <xf numFmtId="2" fontId="8" fillId="0" borderId="62" xfId="211" applyNumberFormat="1" applyFont="1" applyBorder="1" applyAlignment="1" applyProtection="1">
      <alignment horizontal="center" vertical="center"/>
      <protection/>
    </xf>
    <xf numFmtId="2" fontId="8" fillId="0" borderId="62" xfId="211" applyNumberFormat="1" applyFont="1" applyBorder="1" applyAlignment="1" applyProtection="1">
      <alignment horizontal="right" vertical="center"/>
      <protection/>
    </xf>
    <xf numFmtId="2" fontId="8" fillId="0" borderId="53" xfId="211" applyNumberFormat="1" applyFont="1" applyBorder="1" applyAlignment="1" applyProtection="1">
      <alignment horizontal="right" vertical="center"/>
      <protection/>
    </xf>
    <xf numFmtId="2" fontId="8" fillId="0" borderId="32" xfId="211" applyNumberFormat="1" applyFont="1" applyBorder="1" applyAlignment="1" applyProtection="1">
      <alignment horizontal="right" vertical="center"/>
      <protection/>
    </xf>
    <xf numFmtId="0" fontId="8" fillId="0" borderId="62" xfId="211" applyFont="1" applyBorder="1" applyAlignment="1" applyProtection="1">
      <alignment horizontal="right" vertical="center"/>
      <protection/>
    </xf>
    <xf numFmtId="0" fontId="8" fillId="0" borderId="25" xfId="211" applyFont="1" applyBorder="1" applyAlignment="1" applyProtection="1">
      <alignment horizontal="right" vertical="center"/>
      <protection/>
    </xf>
    <xf numFmtId="0" fontId="24" fillId="0" borderId="37" xfId="161" applyFont="1" applyFill="1" applyBorder="1" applyAlignment="1">
      <alignment horizontal="center" vertical="center"/>
      <protection/>
    </xf>
    <xf numFmtId="2" fontId="24" fillId="0" borderId="55" xfId="211" applyNumberFormat="1" applyFont="1" applyBorder="1" applyAlignment="1">
      <alignment horizontal="center" vertical="center"/>
      <protection/>
    </xf>
    <xf numFmtId="2" fontId="24" fillId="0" borderId="55" xfId="211" applyNumberFormat="1" applyFont="1" applyBorder="1" applyAlignment="1">
      <alignment horizontal="right" vertical="center"/>
      <protection/>
    </xf>
    <xf numFmtId="2" fontId="24" fillId="0" borderId="45" xfId="211" applyNumberFormat="1" applyFont="1" applyBorder="1" applyAlignment="1">
      <alignment horizontal="right" vertical="center"/>
      <protection/>
    </xf>
    <xf numFmtId="2" fontId="24" fillId="0" borderId="46" xfId="211" applyNumberFormat="1" applyFont="1" applyBorder="1" applyAlignment="1">
      <alignment horizontal="right" vertical="center"/>
      <protection/>
    </xf>
    <xf numFmtId="0" fontId="24" fillId="0" borderId="55" xfId="211" applyFont="1" applyBorder="1" applyAlignment="1">
      <alignment horizontal="right" vertical="center"/>
      <protection/>
    </xf>
    <xf numFmtId="0" fontId="24" fillId="0" borderId="46" xfId="161" applyFont="1" applyFill="1" applyBorder="1" applyAlignment="1">
      <alignment horizontal="right" vertical="center"/>
      <protection/>
    </xf>
    <xf numFmtId="0" fontId="26" fillId="0" borderId="0" xfId="161" applyFont="1" applyFill="1" applyAlignment="1">
      <alignment horizontal="center" vertical="center"/>
      <protection/>
    </xf>
    <xf numFmtId="0" fontId="8" fillId="0" borderId="0" xfId="161" applyFont="1" applyBorder="1" applyAlignment="1" applyProtection="1" quotePrefix="1">
      <alignment horizontal="center" vertical="center"/>
      <protection/>
    </xf>
    <xf numFmtId="2" fontId="6" fillId="0" borderId="0" xfId="161" applyNumberFormat="1" applyFont="1" applyFill="1" applyBorder="1">
      <alignment/>
      <protection/>
    </xf>
    <xf numFmtId="0" fontId="8" fillId="0" borderId="0" xfId="161" applyFont="1" applyBorder="1" applyAlignment="1" applyProtection="1">
      <alignment horizontal="center" vertical="center"/>
      <protection/>
    </xf>
    <xf numFmtId="2" fontId="4" fillId="0" borderId="0" xfId="161" applyNumberFormat="1" applyFont="1" applyFill="1" applyBorder="1">
      <alignment/>
      <protection/>
    </xf>
    <xf numFmtId="2" fontId="40" fillId="0" borderId="0" xfId="161" applyNumberFormat="1" applyFont="1" applyBorder="1" applyAlignment="1">
      <alignment horizontal="right" vertical="center"/>
      <protection/>
    </xf>
    <xf numFmtId="0" fontId="4" fillId="0" borderId="0" xfId="161" applyFont="1" applyBorder="1">
      <alignment/>
      <protection/>
    </xf>
    <xf numFmtId="2" fontId="4" fillId="0" borderId="0" xfId="161" applyNumberFormat="1" applyFont="1" applyBorder="1">
      <alignment/>
      <protection/>
    </xf>
    <xf numFmtId="0" fontId="92" fillId="0" borderId="0" xfId="0" applyFont="1" applyAlignment="1">
      <alignment wrapText="1"/>
    </xf>
    <xf numFmtId="0" fontId="24" fillId="0" borderId="0" xfId="161" applyFont="1" applyBorder="1" applyAlignment="1">
      <alignment horizontal="center" vertical="center"/>
      <protection/>
    </xf>
    <xf numFmtId="0" fontId="89" fillId="0" borderId="0" xfId="0" applyFont="1" applyAlignment="1">
      <alignment/>
    </xf>
    <xf numFmtId="169" fontId="8" fillId="0" borderId="11" xfId="0" applyNumberFormat="1" applyFont="1" applyFill="1" applyBorder="1" applyAlignment="1">
      <alignment/>
    </xf>
    <xf numFmtId="169" fontId="8" fillId="0" borderId="18" xfId="0" applyNumberFormat="1" applyFont="1" applyFill="1" applyBorder="1" applyAlignment="1">
      <alignment/>
    </xf>
    <xf numFmtId="169" fontId="8" fillId="0" borderId="20" xfId="0" applyNumberFormat="1" applyFont="1" applyFill="1" applyBorder="1" applyAlignment="1">
      <alignment/>
    </xf>
    <xf numFmtId="169" fontId="86" fillId="0" borderId="18" xfId="0" applyNumberFormat="1" applyFont="1" applyFill="1" applyBorder="1" applyAlignment="1">
      <alignment vertical="center"/>
    </xf>
    <xf numFmtId="169" fontId="8" fillId="0" borderId="20" xfId="0" applyNumberFormat="1" applyFont="1" applyFill="1" applyBorder="1" applyAlignment="1" quotePrefix="1">
      <alignment horizontal="center"/>
    </xf>
    <xf numFmtId="169" fontId="8" fillId="0" borderId="84" xfId="0" applyNumberFormat="1" applyFont="1" applyFill="1" applyBorder="1" applyAlignment="1">
      <alignment/>
    </xf>
    <xf numFmtId="169" fontId="8" fillId="0" borderId="18" xfId="0" applyNumberFormat="1" applyFont="1" applyFill="1" applyBorder="1" applyAlignment="1">
      <alignment horizontal="center"/>
    </xf>
    <xf numFmtId="0" fontId="86" fillId="0" borderId="0" xfId="0" applyFont="1" applyAlignment="1">
      <alignment/>
    </xf>
    <xf numFmtId="0" fontId="13" fillId="34" borderId="27" xfId="0" applyFont="1" applyFill="1" applyBorder="1" applyAlignment="1">
      <alignment horizontal="center" vertical="center"/>
    </xf>
    <xf numFmtId="0" fontId="13" fillId="34" borderId="52"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43" xfId="0" applyFont="1" applyFill="1" applyBorder="1" applyAlignment="1">
      <alignment horizontal="center"/>
    </xf>
    <xf numFmtId="169" fontId="13" fillId="0" borderId="55" xfId="0" applyNumberFormat="1" applyFont="1" applyFill="1" applyBorder="1" applyAlignment="1">
      <alignment/>
    </xf>
    <xf numFmtId="169" fontId="13" fillId="0" borderId="44" xfId="0" applyNumberFormat="1" applyFont="1" applyFill="1" applyBorder="1" applyAlignment="1">
      <alignment/>
    </xf>
    <xf numFmtId="169" fontId="13" fillId="0" borderId="44" xfId="0" applyNumberFormat="1" applyFont="1" applyFill="1" applyBorder="1" applyAlignment="1">
      <alignment horizontal="center"/>
    </xf>
    <xf numFmtId="169" fontId="13" fillId="0" borderId="85" xfId="0" applyNumberFormat="1" applyFont="1" applyFill="1" applyBorder="1" applyAlignment="1">
      <alignment/>
    </xf>
    <xf numFmtId="1" fontId="8" fillId="0" borderId="31" xfId="0" applyNumberFormat="1" applyFont="1" applyFill="1" applyBorder="1" applyAlignment="1">
      <alignment horizontal="center"/>
    </xf>
    <xf numFmtId="0" fontId="86" fillId="0" borderId="31" xfId="0" applyFont="1" applyFill="1" applyBorder="1" applyAlignment="1">
      <alignment horizontal="center"/>
    </xf>
    <xf numFmtId="169" fontId="8" fillId="0" borderId="40" xfId="0" applyNumberFormat="1" applyFont="1" applyFill="1" applyBorder="1" applyAlignment="1">
      <alignment horizontal="right"/>
    </xf>
    <xf numFmtId="169" fontId="8" fillId="0" borderId="30" xfId="0" applyNumberFormat="1" applyFont="1" applyFill="1" applyBorder="1" applyAlignment="1">
      <alignment horizontal="right"/>
    </xf>
    <xf numFmtId="169" fontId="8" fillId="0" borderId="30" xfId="0" applyNumberFormat="1" applyFont="1" applyFill="1" applyBorder="1" applyAlignment="1" quotePrefix="1">
      <alignment horizontal="right"/>
    </xf>
    <xf numFmtId="169" fontId="13" fillId="0" borderId="46" xfId="0" applyNumberFormat="1" applyFont="1" applyFill="1" applyBorder="1" applyAlignment="1">
      <alignment horizontal="right"/>
    </xf>
    <xf numFmtId="175" fontId="13" fillId="0" borderId="18" xfId="223" applyNumberFormat="1" applyFont="1" applyFill="1" applyBorder="1" applyAlignment="1">
      <alignment horizontal="center"/>
      <protection/>
    </xf>
    <xf numFmtId="0" fontId="13" fillId="0" borderId="25" xfId="223" applyFont="1" applyFill="1" applyBorder="1" applyAlignment="1">
      <alignment horizontal="center"/>
      <protection/>
    </xf>
    <xf numFmtId="0" fontId="13" fillId="0" borderId="0" xfId="291" applyFont="1" applyAlignment="1">
      <alignment/>
      <protection/>
    </xf>
    <xf numFmtId="2" fontId="8" fillId="0" borderId="83" xfId="161" applyNumberFormat="1" applyFont="1" applyFill="1" applyBorder="1" applyAlignment="1">
      <alignment horizontal="center"/>
      <protection/>
    </xf>
    <xf numFmtId="0" fontId="4" fillId="0" borderId="0" xfId="216" applyFont="1" applyAlignment="1">
      <alignment horizontal="center"/>
      <protection/>
    </xf>
    <xf numFmtId="0" fontId="4" fillId="0" borderId="0" xfId="216" applyFont="1" applyAlignment="1">
      <alignment horizontal="center" wrapText="1"/>
      <protection/>
    </xf>
    <xf numFmtId="0" fontId="3" fillId="0" borderId="20" xfId="216" applyFont="1" applyBorder="1" applyAlignment="1">
      <alignment horizontal="center"/>
      <protection/>
    </xf>
    <xf numFmtId="0" fontId="3" fillId="0" borderId="0" xfId="216" applyFont="1" applyBorder="1" applyAlignment="1">
      <alignment horizontal="center"/>
      <protection/>
    </xf>
    <xf numFmtId="0" fontId="5" fillId="0" borderId="20" xfId="216" applyFont="1" applyBorder="1" applyAlignment="1">
      <alignment horizontal="center"/>
      <protection/>
    </xf>
    <xf numFmtId="0" fontId="5" fillId="0" borderId="0" xfId="216" applyFont="1" applyBorder="1" applyAlignment="1">
      <alignment horizontal="center"/>
      <protection/>
    </xf>
    <xf numFmtId="0" fontId="13" fillId="0" borderId="0" xfId="161" applyFont="1" applyBorder="1" applyAlignment="1">
      <alignment horizontal="center" vertical="center"/>
      <protection/>
    </xf>
    <xf numFmtId="0" fontId="93" fillId="0" borderId="0" xfId="173" applyFont="1" applyBorder="1" applyAlignment="1">
      <alignment horizontal="center"/>
      <protection/>
    </xf>
    <xf numFmtId="0" fontId="88" fillId="0" borderId="0" xfId="173" applyFont="1" applyBorder="1" applyAlignment="1">
      <alignment horizontal="center"/>
      <protection/>
    </xf>
    <xf numFmtId="0" fontId="13" fillId="0" borderId="54" xfId="291" applyFont="1" applyBorder="1" applyAlignment="1">
      <alignment horizontal="center"/>
      <protection/>
    </xf>
    <xf numFmtId="0" fontId="88" fillId="36" borderId="11" xfId="173" applyFont="1" applyFill="1" applyBorder="1" applyAlignment="1">
      <alignment horizontal="center" vertical="center" wrapText="1"/>
      <protection/>
    </xf>
    <xf numFmtId="0" fontId="88" fillId="36" borderId="25" xfId="173" applyFont="1" applyFill="1" applyBorder="1" applyAlignment="1">
      <alignment horizontal="center" vertical="center" wrapText="1"/>
      <protection/>
    </xf>
    <xf numFmtId="0" fontId="88" fillId="36" borderId="27" xfId="0" applyFont="1" applyFill="1" applyBorder="1" applyAlignment="1">
      <alignment horizontal="center" wrapText="1"/>
    </xf>
    <xf numFmtId="0" fontId="88" fillId="36" borderId="51" xfId="173" applyFont="1" applyFill="1" applyBorder="1" applyAlignment="1">
      <alignment horizontal="center" vertical="center"/>
      <protection/>
    </xf>
    <xf numFmtId="0" fontId="88" fillId="36" borderId="61" xfId="173" applyFont="1" applyFill="1" applyBorder="1" applyAlignment="1">
      <alignment horizontal="center" vertical="center"/>
      <protection/>
    </xf>
    <xf numFmtId="0" fontId="88" fillId="36" borderId="52" xfId="173" applyFont="1" applyFill="1" applyBorder="1" applyAlignment="1">
      <alignment horizontal="center" vertical="center"/>
      <protection/>
    </xf>
    <xf numFmtId="0" fontId="88" fillId="0" borderId="51" xfId="173" applyFont="1" applyBorder="1" applyAlignment="1">
      <alignment horizontal="left"/>
      <protection/>
    </xf>
    <xf numFmtId="0" fontId="88" fillId="0" borderId="61" xfId="173" applyFont="1" applyBorder="1" applyAlignment="1">
      <alignment horizontal="left"/>
      <protection/>
    </xf>
    <xf numFmtId="0" fontId="88" fillId="0" borderId="52" xfId="173" applyFont="1" applyBorder="1" applyAlignment="1">
      <alignment horizontal="left"/>
      <protection/>
    </xf>
    <xf numFmtId="169" fontId="86" fillId="0" borderId="51" xfId="173" applyNumberFormat="1" applyFont="1" applyBorder="1" applyAlignment="1">
      <alignment horizontal="center"/>
      <protection/>
    </xf>
    <xf numFmtId="169" fontId="86" fillId="0" borderId="61" xfId="173" applyNumberFormat="1" applyFont="1" applyBorder="1" applyAlignment="1">
      <alignment horizontal="center"/>
      <protection/>
    </xf>
    <xf numFmtId="169" fontId="86" fillId="0" borderId="52" xfId="173" applyNumberFormat="1" applyFont="1" applyBorder="1" applyAlignment="1">
      <alignment horizontal="center"/>
      <protection/>
    </xf>
    <xf numFmtId="0" fontId="86" fillId="0" borderId="51" xfId="173" applyFont="1" applyBorder="1" applyAlignment="1">
      <alignment horizontal="center"/>
      <protection/>
    </xf>
    <xf numFmtId="0" fontId="86" fillId="0" borderId="61" xfId="173" applyFont="1" applyBorder="1" applyAlignment="1">
      <alignment horizontal="center"/>
      <protection/>
    </xf>
    <xf numFmtId="0" fontId="86" fillId="0" borderId="52" xfId="173" applyFont="1" applyBorder="1" applyAlignment="1">
      <alignment horizontal="center"/>
      <protection/>
    </xf>
    <xf numFmtId="164" fontId="13" fillId="0" borderId="0" xfId="289" applyNumberFormat="1" applyFont="1" applyAlignment="1">
      <alignment horizontal="center"/>
      <protection/>
    </xf>
    <xf numFmtId="164" fontId="6" fillId="0" borderId="0" xfId="289" applyNumberFormat="1" applyFont="1" applyAlignment="1" applyProtection="1">
      <alignment horizontal="center"/>
      <protection/>
    </xf>
    <xf numFmtId="164" fontId="13" fillId="0" borderId="0" xfId="289" applyNumberFormat="1" applyFont="1" applyAlignment="1" applyProtection="1">
      <alignment horizontal="center"/>
      <protection/>
    </xf>
    <xf numFmtId="164" fontId="13" fillId="0" borderId="0" xfId="289" applyNumberFormat="1" applyFont="1" applyBorder="1" applyAlignment="1" quotePrefix="1">
      <alignment horizontal="center"/>
      <protection/>
    </xf>
    <xf numFmtId="164" fontId="13" fillId="36" borderId="63" xfId="289" applyNumberFormat="1" applyFont="1" applyFill="1" applyBorder="1" applyAlignment="1" applyProtection="1">
      <alignment horizontal="center" vertical="center"/>
      <protection/>
    </xf>
    <xf numFmtId="164" fontId="13" fillId="36" borderId="26" xfId="289" applyNumberFormat="1" applyFont="1" applyFill="1" applyBorder="1" applyAlignment="1">
      <alignment horizontal="center" vertical="center"/>
      <protection/>
    </xf>
    <xf numFmtId="164" fontId="13" fillId="34" borderId="60" xfId="289" applyNumberFormat="1" applyFont="1" applyFill="1" applyBorder="1" applyAlignment="1" applyProtection="1">
      <alignment horizontal="center" vertical="center"/>
      <protection/>
    </xf>
    <xf numFmtId="164" fontId="13" fillId="34" borderId="48" xfId="289" applyNumberFormat="1" applyFont="1" applyFill="1" applyBorder="1" applyAlignment="1" applyProtection="1">
      <alignment horizontal="center" vertical="center"/>
      <protection/>
    </xf>
    <xf numFmtId="164" fontId="13" fillId="34" borderId="86" xfId="289" applyNumberFormat="1" applyFont="1" applyFill="1" applyBorder="1" applyAlignment="1" applyProtection="1">
      <alignment horizontal="center" vertical="center"/>
      <protection/>
    </xf>
    <xf numFmtId="164" fontId="13" fillId="34" borderId="87" xfId="289" applyNumberFormat="1" applyFont="1" applyFill="1" applyBorder="1" applyAlignment="1" applyProtection="1">
      <alignment horizontal="center" vertical="center"/>
      <protection/>
    </xf>
    <xf numFmtId="164" fontId="13" fillId="0" borderId="0" xfId="287" applyNumberFormat="1" applyFont="1" applyAlignment="1">
      <alignment horizontal="center"/>
      <protection/>
    </xf>
    <xf numFmtId="164" fontId="6" fillId="0" borderId="0" xfId="287" applyNumberFormat="1" applyFont="1" applyAlignment="1" applyProtection="1">
      <alignment horizontal="center"/>
      <protection/>
    </xf>
    <xf numFmtId="164" fontId="13" fillId="0" borderId="0" xfId="287" applyNumberFormat="1" applyFont="1" applyBorder="1" applyAlignment="1" quotePrefix="1">
      <alignment horizontal="center"/>
      <protection/>
    </xf>
    <xf numFmtId="164" fontId="13" fillId="34" borderId="27" xfId="287" applyNumberFormat="1" applyFont="1" applyFill="1" applyBorder="1" applyAlignment="1" applyProtection="1">
      <alignment horizontal="center" vertical="center"/>
      <protection/>
    </xf>
    <xf numFmtId="164" fontId="13" fillId="34" borderId="61" xfId="287" applyNumberFormat="1" applyFont="1" applyFill="1" applyBorder="1" applyAlignment="1" applyProtection="1" quotePrefix="1">
      <alignment horizontal="center" vertical="center"/>
      <protection/>
    </xf>
    <xf numFmtId="164" fontId="13" fillId="34" borderId="52" xfId="287" applyNumberFormat="1" applyFont="1" applyFill="1" applyBorder="1" applyAlignment="1" applyProtection="1" quotePrefix="1">
      <alignment horizontal="center" vertical="center"/>
      <protection/>
    </xf>
    <xf numFmtId="0" fontId="13" fillId="0" borderId="0" xfId="217" applyFont="1" applyBorder="1" applyAlignment="1">
      <alignment horizontal="center" vertical="center"/>
      <protection/>
    </xf>
    <xf numFmtId="0" fontId="6" fillId="0" borderId="0" xfId="291" applyFont="1" applyAlignment="1">
      <alignment horizontal="center"/>
      <protection/>
    </xf>
    <xf numFmtId="0" fontId="13" fillId="34" borderId="70" xfId="291" applyNumberFormat="1" applyFont="1" applyFill="1" applyBorder="1" applyAlignment="1">
      <alignment horizontal="center" vertical="center"/>
      <protection/>
    </xf>
    <xf numFmtId="0" fontId="13" fillId="34" borderId="74" xfId="291" applyFont="1" applyFill="1" applyBorder="1" applyAlignment="1">
      <alignment horizontal="center" vertical="center"/>
      <protection/>
    </xf>
    <xf numFmtId="0" fontId="13" fillId="34" borderId="56" xfId="291" applyFont="1" applyFill="1" applyBorder="1" applyAlignment="1">
      <alignment horizontal="center" vertical="center"/>
      <protection/>
    </xf>
    <xf numFmtId="0" fontId="13" fillId="34" borderId="25" xfId="291" applyFont="1" applyFill="1" applyBorder="1" applyAlignment="1">
      <alignment horizontal="center" vertical="center"/>
      <protection/>
    </xf>
    <xf numFmtId="0" fontId="13" fillId="34" borderId="48" xfId="217" applyFont="1" applyFill="1" applyBorder="1" applyAlignment="1" applyProtection="1" quotePrefix="1">
      <alignment horizontal="center" vertical="center"/>
      <protection/>
    </xf>
    <xf numFmtId="0" fontId="13" fillId="34" borderId="86" xfId="217" applyFont="1" applyFill="1" applyBorder="1" applyAlignment="1" applyProtection="1" quotePrefix="1">
      <alignment horizontal="center" vertical="center"/>
      <protection/>
    </xf>
    <xf numFmtId="0" fontId="13" fillId="34" borderId="88" xfId="217" applyFont="1" applyFill="1" applyBorder="1" applyAlignment="1" applyProtection="1" quotePrefix="1">
      <alignment horizontal="center" vertical="center"/>
      <protection/>
    </xf>
    <xf numFmtId="0" fontId="13" fillId="34" borderId="48" xfId="291" applyFont="1" applyFill="1" applyBorder="1" applyAlignment="1">
      <alignment horizontal="center" vertical="center"/>
      <protection/>
    </xf>
    <xf numFmtId="0" fontId="13" fillId="34" borderId="88" xfId="291" applyFont="1" applyFill="1" applyBorder="1" applyAlignment="1">
      <alignment horizontal="center" vertical="center"/>
      <protection/>
    </xf>
    <xf numFmtId="0" fontId="13" fillId="34" borderId="89" xfId="291" applyFont="1" applyFill="1" applyBorder="1" applyAlignment="1">
      <alignment horizontal="center" vertical="center"/>
      <protection/>
    </xf>
    <xf numFmtId="164" fontId="13" fillId="0" borderId="0" xfId="293" applyNumberFormat="1" applyFont="1" applyAlignment="1">
      <alignment horizontal="center"/>
      <protection/>
    </xf>
    <xf numFmtId="164" fontId="6" fillId="0" borderId="0" xfId="293" applyNumberFormat="1" applyFont="1" applyAlignment="1" applyProtection="1">
      <alignment horizontal="center"/>
      <protection/>
    </xf>
    <xf numFmtId="164" fontId="13" fillId="0" borderId="0" xfId="293" applyNumberFormat="1" applyFont="1" applyAlignment="1" applyProtection="1">
      <alignment horizontal="center"/>
      <protection/>
    </xf>
    <xf numFmtId="164" fontId="13" fillId="0" borderId="0" xfId="293" applyNumberFormat="1" applyFont="1" applyBorder="1" applyAlignment="1">
      <alignment horizontal="center"/>
      <protection/>
    </xf>
    <xf numFmtId="164" fontId="13" fillId="0" borderId="0" xfId="293" applyNumberFormat="1" applyFont="1" applyBorder="1" applyAlignment="1" quotePrefix="1">
      <alignment horizontal="center"/>
      <protection/>
    </xf>
    <xf numFmtId="164" fontId="24" fillId="34" borderId="63" xfId="290" applyNumberFormat="1" applyFont="1" applyFill="1" applyBorder="1" applyAlignment="1" applyProtection="1">
      <alignment horizontal="center" vertical="center"/>
      <protection/>
    </xf>
    <xf numFmtId="164" fontId="24" fillId="34" borderId="26" xfId="290" applyNumberFormat="1" applyFont="1" applyFill="1" applyBorder="1" applyAlignment="1">
      <alignment horizontal="center" vertical="center"/>
      <protection/>
    </xf>
    <xf numFmtId="164" fontId="24" fillId="34" borderId="60" xfId="290" applyNumberFormat="1" applyFont="1" applyFill="1" applyBorder="1" applyAlignment="1" applyProtection="1">
      <alignment horizontal="center" vertical="center"/>
      <protection/>
    </xf>
    <xf numFmtId="164" fontId="24" fillId="34" borderId="60" xfId="290" applyNumberFormat="1" applyFont="1" applyFill="1" applyBorder="1" applyAlignment="1" applyProtection="1" quotePrefix="1">
      <alignment horizontal="center" vertical="center"/>
      <protection/>
    </xf>
    <xf numFmtId="164" fontId="24" fillId="34" borderId="86" xfId="290" applyNumberFormat="1" applyFont="1" applyFill="1" applyBorder="1" applyAlignment="1" applyProtection="1" quotePrefix="1">
      <alignment horizontal="center" vertical="center"/>
      <protection/>
    </xf>
    <xf numFmtId="164" fontId="24" fillId="34" borderId="87" xfId="290" applyNumberFormat="1" applyFont="1" applyFill="1" applyBorder="1" applyAlignment="1" applyProtection="1">
      <alignment horizontal="center" vertical="center"/>
      <protection/>
    </xf>
    <xf numFmtId="169" fontId="13" fillId="34" borderId="11" xfId="291" applyNumberFormat="1" applyFont="1" applyFill="1" applyBorder="1" applyAlignment="1">
      <alignment horizontal="center" vertical="center"/>
      <protection/>
    </xf>
    <xf numFmtId="169" fontId="13" fillId="34" borderId="40" xfId="291" applyNumberFormat="1" applyFont="1" applyFill="1" applyBorder="1" applyAlignment="1">
      <alignment horizontal="center" vertical="center"/>
      <protection/>
    </xf>
    <xf numFmtId="0" fontId="13" fillId="34" borderId="32" xfId="291" applyFont="1" applyFill="1" applyBorder="1" applyAlignment="1">
      <alignment horizontal="center" vertical="center"/>
      <protection/>
    </xf>
    <xf numFmtId="0" fontId="13" fillId="0" borderId="0" xfId="291" applyFont="1" applyAlignment="1">
      <alignment horizontal="center"/>
      <protection/>
    </xf>
    <xf numFmtId="0" fontId="13" fillId="34" borderId="63" xfId="291" applyFont="1" applyFill="1" applyBorder="1" applyAlignment="1">
      <alignment horizontal="center" vertical="center"/>
      <protection/>
    </xf>
    <xf numFmtId="0" fontId="13" fillId="34" borderId="29" xfId="291" applyFont="1" applyFill="1" applyBorder="1" applyAlignment="1">
      <alignment horizontal="center" vertical="center"/>
      <protection/>
    </xf>
    <xf numFmtId="0" fontId="13" fillId="34" borderId="26" xfId="291" applyFont="1" applyFill="1" applyBorder="1" applyAlignment="1">
      <alignment horizontal="center" vertical="center"/>
      <protection/>
    </xf>
    <xf numFmtId="0" fontId="13" fillId="0" borderId="0" xfId="294" applyFont="1" applyFill="1" applyAlignment="1">
      <alignment horizontal="center"/>
      <protection/>
    </xf>
    <xf numFmtId="0" fontId="6" fillId="0" borderId="0" xfId="294" applyFont="1" applyFill="1" applyAlignment="1">
      <alignment horizontal="center"/>
      <protection/>
    </xf>
    <xf numFmtId="0" fontId="8" fillId="34" borderId="65" xfId="294" applyFont="1" applyFill="1" applyBorder="1" applyAlignment="1">
      <alignment horizontal="center" vertical="center"/>
      <protection/>
    </xf>
    <xf numFmtId="0" fontId="8" fillId="34" borderId="58" xfId="294" applyFont="1" applyFill="1" applyBorder="1" applyAlignment="1">
      <alignment horizontal="center" vertical="center"/>
      <protection/>
    </xf>
    <xf numFmtId="49" fontId="13" fillId="34" borderId="60" xfId="296" applyNumberFormat="1" applyFont="1" applyFill="1" applyBorder="1" applyAlignment="1">
      <alignment horizontal="center"/>
      <protection/>
    </xf>
    <xf numFmtId="0" fontId="13" fillId="34" borderId="60" xfId="294" applyFont="1" applyFill="1" applyBorder="1" applyAlignment="1" applyProtection="1">
      <alignment horizontal="center" vertical="center"/>
      <protection/>
    </xf>
    <xf numFmtId="0" fontId="13" fillId="34" borderId="60" xfId="294" applyFont="1" applyFill="1" applyBorder="1" applyAlignment="1" applyProtection="1">
      <alignment horizontal="center"/>
      <protection/>
    </xf>
    <xf numFmtId="0" fontId="13" fillId="34" borderId="87" xfId="294" applyFont="1" applyFill="1" applyBorder="1" applyAlignment="1" applyProtection="1">
      <alignment horizontal="center"/>
      <protection/>
    </xf>
    <xf numFmtId="0" fontId="13" fillId="0" borderId="20" xfId="161" applyFont="1" applyBorder="1" applyAlignment="1">
      <alignment horizontal="center"/>
      <protection/>
    </xf>
    <xf numFmtId="0" fontId="8" fillId="0" borderId="18" xfId="161" applyFont="1" applyBorder="1" applyAlignment="1">
      <alignment horizontal="center"/>
      <protection/>
    </xf>
    <xf numFmtId="0" fontId="8" fillId="0" borderId="19" xfId="161" applyFont="1" applyBorder="1" applyAlignment="1">
      <alignment horizontal="center"/>
      <protection/>
    </xf>
    <xf numFmtId="168" fontId="6" fillId="0" borderId="20" xfId="297" applyNumberFormat="1" applyFont="1" applyBorder="1" applyAlignment="1" applyProtection="1">
      <alignment horizontal="center"/>
      <protection/>
    </xf>
    <xf numFmtId="168" fontId="6" fillId="0" borderId="18" xfId="297" applyNumberFormat="1" applyFont="1" applyBorder="1" applyAlignment="1" applyProtection="1">
      <alignment horizontal="center"/>
      <protection/>
    </xf>
    <xf numFmtId="168" fontId="6" fillId="0" borderId="19" xfId="297" applyNumberFormat="1" applyFont="1" applyBorder="1" applyAlignment="1" applyProtection="1">
      <alignment horizontal="center"/>
      <protection/>
    </xf>
    <xf numFmtId="168" fontId="14" fillId="0" borderId="77" xfId="297" applyNumberFormat="1" applyFont="1" applyBorder="1" applyAlignment="1" applyProtection="1">
      <alignment horizontal="right"/>
      <protection/>
    </xf>
    <xf numFmtId="168" fontId="14" fillId="0" borderId="38" xfId="297" applyNumberFormat="1" applyFont="1" applyBorder="1" applyAlignment="1" applyProtection="1">
      <alignment horizontal="right"/>
      <protection/>
    </xf>
    <xf numFmtId="168" fontId="14" fillId="0" borderId="57" xfId="297" applyNumberFormat="1" applyFont="1" applyBorder="1" applyAlignment="1" applyProtection="1">
      <alignment horizontal="right"/>
      <protection/>
    </xf>
    <xf numFmtId="168" fontId="24" fillId="34" borderId="60" xfId="306" applyNumberFormat="1" applyFont="1" applyFill="1" applyBorder="1" applyAlignment="1" applyProtection="1">
      <alignment horizontal="center" wrapText="1"/>
      <protection hidden="1"/>
    </xf>
    <xf numFmtId="168" fontId="13" fillId="34" borderId="48" xfId="306" applyNumberFormat="1" applyFont="1" applyFill="1" applyBorder="1" applyAlignment="1">
      <alignment horizontal="center"/>
      <protection/>
    </xf>
    <xf numFmtId="168" fontId="13" fillId="34" borderId="89" xfId="306" applyNumberFormat="1" applyFont="1" applyFill="1" applyBorder="1" applyAlignment="1">
      <alignment horizontal="center"/>
      <protection/>
    </xf>
    <xf numFmtId="168" fontId="6" fillId="0" borderId="20" xfId="298" applyNumberFormat="1" applyFont="1" applyBorder="1" applyAlignment="1" applyProtection="1">
      <alignment horizontal="center"/>
      <protection/>
    </xf>
    <xf numFmtId="168" fontId="6" fillId="0" borderId="18" xfId="298" applyNumberFormat="1" applyFont="1" applyBorder="1" applyAlignment="1" applyProtection="1">
      <alignment horizontal="center"/>
      <protection/>
    </xf>
    <xf numFmtId="168" fontId="6" fillId="0" borderId="19" xfId="298" applyNumberFormat="1" applyFont="1" applyBorder="1" applyAlignment="1" applyProtection="1">
      <alignment horizontal="center"/>
      <protection/>
    </xf>
    <xf numFmtId="168" fontId="14" fillId="0" borderId="77" xfId="298" applyNumberFormat="1" applyFont="1" applyBorder="1" applyAlignment="1" applyProtection="1">
      <alignment horizontal="right"/>
      <protection/>
    </xf>
    <xf numFmtId="168" fontId="14" fillId="0" borderId="38" xfId="298" applyNumberFormat="1" applyFont="1" applyBorder="1" applyAlignment="1" applyProtection="1">
      <alignment horizontal="right"/>
      <protection/>
    </xf>
    <xf numFmtId="168" fontId="14" fillId="0" borderId="57" xfId="298" applyNumberFormat="1" applyFont="1" applyBorder="1" applyAlignment="1" applyProtection="1">
      <alignment horizontal="right"/>
      <protection/>
    </xf>
    <xf numFmtId="168" fontId="24" fillId="34" borderId="60" xfId="307" applyNumberFormat="1" applyFont="1" applyFill="1" applyBorder="1" applyAlignment="1" applyProtection="1">
      <alignment horizontal="center" wrapText="1"/>
      <protection hidden="1"/>
    </xf>
    <xf numFmtId="168" fontId="13" fillId="34" borderId="48" xfId="307" applyNumberFormat="1" applyFont="1" applyFill="1" applyBorder="1" applyAlignment="1">
      <alignment horizontal="center"/>
      <protection/>
    </xf>
    <xf numFmtId="168" fontId="13" fillId="34" borderId="89" xfId="307" applyNumberFormat="1" applyFont="1" applyFill="1" applyBorder="1" applyAlignment="1">
      <alignment horizontal="center"/>
      <protection/>
    </xf>
    <xf numFmtId="0" fontId="13" fillId="0" borderId="0" xfId="161" applyFont="1" applyAlignment="1">
      <alignment horizontal="center"/>
      <protection/>
    </xf>
    <xf numFmtId="168" fontId="6" fillId="0" borderId="0" xfId="304" applyNumberFormat="1" applyFont="1" applyAlignment="1" applyProtection="1">
      <alignment horizontal="center"/>
      <protection/>
    </xf>
    <xf numFmtId="168" fontId="15" fillId="0" borderId="0" xfId="304" applyNumberFormat="1" applyFont="1" applyAlignment="1" applyProtection="1">
      <alignment horizontal="right"/>
      <protection/>
    </xf>
    <xf numFmtId="168" fontId="24" fillId="34" borderId="60" xfId="308" applyNumberFormat="1" applyFont="1" applyFill="1" applyBorder="1" applyAlignment="1" applyProtection="1">
      <alignment horizontal="center" wrapText="1"/>
      <protection hidden="1"/>
    </xf>
    <xf numFmtId="168" fontId="13" fillId="34" borderId="48" xfId="308" applyNumberFormat="1" applyFont="1" applyFill="1" applyBorder="1" applyAlignment="1">
      <alignment horizontal="center"/>
      <protection/>
    </xf>
    <xf numFmtId="168" fontId="13" fillId="34" borderId="89" xfId="308" applyNumberFormat="1" applyFont="1" applyFill="1" applyBorder="1" applyAlignment="1">
      <alignment horizontal="center"/>
      <protection/>
    </xf>
    <xf numFmtId="168" fontId="6" fillId="0" borderId="0" xfId="305" applyNumberFormat="1" applyFont="1" applyAlignment="1" applyProtection="1">
      <alignment horizontal="center"/>
      <protection/>
    </xf>
    <xf numFmtId="168" fontId="15" fillId="0" borderId="0" xfId="305" applyNumberFormat="1" applyFont="1" applyAlignment="1" applyProtection="1">
      <alignment horizontal="right"/>
      <protection/>
    </xf>
    <xf numFmtId="168" fontId="24" fillId="34" borderId="60" xfId="309" applyNumberFormat="1" applyFont="1" applyFill="1" applyBorder="1" applyAlignment="1" applyProtection="1">
      <alignment horizontal="center" wrapText="1"/>
      <protection hidden="1"/>
    </xf>
    <xf numFmtId="168" fontId="13" fillId="34" borderId="48" xfId="309" applyNumberFormat="1" applyFont="1" applyFill="1" applyBorder="1" applyAlignment="1">
      <alignment horizontal="center"/>
      <protection/>
    </xf>
    <xf numFmtId="168" fontId="13" fillId="34" borderId="89" xfId="309" applyNumberFormat="1" applyFont="1" applyFill="1" applyBorder="1" applyAlignment="1">
      <alignment horizontal="center"/>
      <protection/>
    </xf>
    <xf numFmtId="168" fontId="6" fillId="0" borderId="0" xfId="310" applyNumberFormat="1" applyFont="1" applyAlignment="1" applyProtection="1">
      <alignment horizontal="center"/>
      <protection/>
    </xf>
    <xf numFmtId="168" fontId="15" fillId="0" borderId="0" xfId="310" applyNumberFormat="1" applyFont="1" applyAlignment="1" applyProtection="1">
      <alignment horizontal="right"/>
      <protection/>
    </xf>
    <xf numFmtId="168" fontId="24" fillId="34" borderId="60" xfId="310" applyNumberFormat="1" applyFont="1" applyFill="1" applyBorder="1" applyAlignment="1" applyProtection="1">
      <alignment horizontal="center" wrapText="1"/>
      <protection hidden="1"/>
    </xf>
    <xf numFmtId="168" fontId="13" fillId="34" borderId="48" xfId="310" applyNumberFormat="1" applyFont="1" applyFill="1" applyBorder="1" applyAlignment="1">
      <alignment horizontal="center"/>
      <protection/>
    </xf>
    <xf numFmtId="168" fontId="13" fillId="34" borderId="89" xfId="310" applyNumberFormat="1" applyFont="1" applyFill="1" applyBorder="1" applyAlignment="1">
      <alignment horizontal="center"/>
      <protection/>
    </xf>
    <xf numFmtId="168" fontId="6" fillId="0" borderId="0" xfId="312" applyNumberFormat="1" applyFont="1" applyAlignment="1" applyProtection="1">
      <alignment horizontal="center"/>
      <protection/>
    </xf>
    <xf numFmtId="168" fontId="14" fillId="0" borderId="0" xfId="312" applyNumberFormat="1" applyFont="1" applyAlignment="1" applyProtection="1">
      <alignment horizontal="right"/>
      <protection/>
    </xf>
    <xf numFmtId="168" fontId="24" fillId="34" borderId="60" xfId="311" applyNumberFormat="1" applyFont="1" applyFill="1" applyBorder="1" applyAlignment="1" applyProtection="1">
      <alignment horizontal="center" wrapText="1"/>
      <protection hidden="1"/>
    </xf>
    <xf numFmtId="168" fontId="13" fillId="34" borderId="48" xfId="311" applyNumberFormat="1" applyFont="1" applyFill="1" applyBorder="1" applyAlignment="1">
      <alignment horizontal="center"/>
      <protection/>
    </xf>
    <xf numFmtId="168" fontId="13" fillId="34" borderId="89" xfId="311" applyNumberFormat="1" applyFont="1" applyFill="1" applyBorder="1" applyAlignment="1">
      <alignment horizontal="center"/>
      <protection/>
    </xf>
    <xf numFmtId="0" fontId="13" fillId="0" borderId="0" xfId="278" applyFont="1" applyFill="1" applyAlignment="1">
      <alignment horizontal="center" vertical="center"/>
      <protection/>
    </xf>
    <xf numFmtId="0" fontId="6" fillId="0" borderId="0" xfId="278" applyFont="1" applyFill="1" applyAlignment="1">
      <alignment horizontal="center" vertical="center"/>
      <protection/>
    </xf>
    <xf numFmtId="0" fontId="15" fillId="0" borderId="81" xfId="278" applyFont="1" applyFill="1" applyBorder="1" applyAlignment="1">
      <alignment horizontal="right"/>
      <protection/>
    </xf>
    <xf numFmtId="0" fontId="13" fillId="34" borderId="70" xfId="278" applyFont="1" applyFill="1" applyBorder="1" applyAlignment="1">
      <alignment horizontal="center" vertical="center"/>
      <protection/>
    </xf>
    <xf numFmtId="0" fontId="13" fillId="34" borderId="47" xfId="278" applyFont="1" applyFill="1" applyBorder="1" applyAlignment="1">
      <alignment horizontal="center" vertical="center"/>
      <protection/>
    </xf>
    <xf numFmtId="0" fontId="13" fillId="34" borderId="80" xfId="278" applyFont="1" applyFill="1" applyBorder="1" applyAlignment="1">
      <alignment horizontal="center" vertical="center"/>
      <protection/>
    </xf>
    <xf numFmtId="0" fontId="13" fillId="34" borderId="31" xfId="278" applyFont="1" applyFill="1" applyBorder="1" applyAlignment="1">
      <alignment horizontal="center" vertical="center"/>
      <protection/>
    </xf>
    <xf numFmtId="0" fontId="13" fillId="34" borderId="0" xfId="278" applyFont="1" applyFill="1" applyBorder="1" applyAlignment="1">
      <alignment horizontal="center" vertical="center"/>
      <protection/>
    </xf>
    <xf numFmtId="0" fontId="13" fillId="34" borderId="20" xfId="278" applyFont="1" applyFill="1" applyBorder="1" applyAlignment="1">
      <alignment horizontal="center" vertical="center"/>
      <protection/>
    </xf>
    <xf numFmtId="0" fontId="13" fillId="34" borderId="74" xfId="278" applyFont="1" applyFill="1" applyBorder="1" applyAlignment="1">
      <alignment horizontal="center" vertical="center"/>
      <protection/>
    </xf>
    <xf numFmtId="0" fontId="13" fillId="36" borderId="54" xfId="278" applyFont="1" applyFill="1" applyBorder="1" applyAlignment="1">
      <alignment horizontal="center" vertical="center"/>
      <protection/>
    </xf>
    <xf numFmtId="0" fontId="13" fillId="36" borderId="62" xfId="278" applyFont="1" applyFill="1" applyBorder="1" applyAlignment="1">
      <alignment horizontal="center" vertical="center"/>
      <protection/>
    </xf>
    <xf numFmtId="0" fontId="13" fillId="34" borderId="47" xfId="278" applyFont="1" applyFill="1" applyBorder="1" applyAlignment="1" quotePrefix="1">
      <alignment horizontal="center" vertical="center"/>
      <protection/>
    </xf>
    <xf numFmtId="0" fontId="13" fillId="34" borderId="56" xfId="278" applyFont="1" applyFill="1" applyBorder="1" applyAlignment="1">
      <alignment horizontal="center" vertical="center"/>
      <protection/>
    </xf>
    <xf numFmtId="0" fontId="13" fillId="34" borderId="25" xfId="278" applyFont="1" applyFill="1" applyBorder="1" applyAlignment="1">
      <alignment horizontal="center" vertical="center"/>
      <protection/>
    </xf>
    <xf numFmtId="0" fontId="13" fillId="34" borderId="64" xfId="278" applyFont="1" applyFill="1" applyBorder="1" applyAlignment="1">
      <alignment horizontal="center" vertical="center"/>
      <protection/>
    </xf>
    <xf numFmtId="0" fontId="13" fillId="34" borderId="71" xfId="278" applyFont="1" applyFill="1" applyBorder="1" applyAlignment="1">
      <alignment horizontal="center" vertical="center"/>
      <protection/>
    </xf>
    <xf numFmtId="0" fontId="13" fillId="33" borderId="53" xfId="278" applyFont="1" applyFill="1" applyBorder="1" applyAlignment="1">
      <alignment horizontal="center" vertical="center"/>
      <protection/>
    </xf>
    <xf numFmtId="0" fontId="13" fillId="33" borderId="75" xfId="278" applyFont="1" applyFill="1" applyBorder="1" applyAlignment="1">
      <alignment horizontal="center" vertical="center"/>
      <protection/>
    </xf>
    <xf numFmtId="0" fontId="13" fillId="0" borderId="0" xfId="275" applyFont="1" applyAlignment="1">
      <alignment horizontal="center"/>
      <protection/>
    </xf>
    <xf numFmtId="0" fontId="6" fillId="0" borderId="0" xfId="275" applyFont="1" applyAlignment="1">
      <alignment horizontal="center"/>
      <protection/>
    </xf>
    <xf numFmtId="168" fontId="15" fillId="0" borderId="81" xfId="189" applyNumberFormat="1" applyFont="1" applyBorder="1" applyAlignment="1">
      <alignment horizontal="center"/>
      <protection/>
    </xf>
    <xf numFmtId="0" fontId="13" fillId="34" borderId="86" xfId="161" applyFont="1" applyFill="1" applyBorder="1" applyAlignment="1">
      <alignment horizontal="center"/>
      <protection/>
    </xf>
    <xf numFmtId="0" fontId="13" fillId="34" borderId="87" xfId="161" applyFont="1" applyFill="1" applyBorder="1" applyAlignment="1">
      <alignment horizontal="center"/>
      <protection/>
    </xf>
    <xf numFmtId="0" fontId="13" fillId="34" borderId="65" xfId="161" applyFont="1" applyFill="1" applyBorder="1" applyAlignment="1">
      <alignment horizontal="center"/>
      <protection/>
    </xf>
    <xf numFmtId="0" fontId="13" fillId="34" borderId="60" xfId="161" applyFont="1" applyFill="1" applyBorder="1" applyAlignment="1">
      <alignment horizontal="center"/>
      <protection/>
    </xf>
    <xf numFmtId="164" fontId="13" fillId="34" borderId="63" xfId="288" applyNumberFormat="1" applyFont="1" applyFill="1" applyBorder="1" applyAlignment="1" applyProtection="1">
      <alignment horizontal="center" vertical="center"/>
      <protection/>
    </xf>
    <xf numFmtId="164" fontId="13" fillId="34" borderId="26" xfId="288" applyNumberFormat="1" applyFont="1" applyFill="1" applyBorder="1" applyAlignment="1" applyProtection="1">
      <alignment horizontal="center" vertical="center"/>
      <protection/>
    </xf>
    <xf numFmtId="0" fontId="13" fillId="0" borderId="0" xfId="161" applyFont="1" applyFill="1" applyAlignment="1">
      <alignment horizontal="center"/>
      <protection/>
    </xf>
    <xf numFmtId="0" fontId="6" fillId="0" borderId="0" xfId="161" applyFont="1" applyFill="1" applyBorder="1" applyAlignment="1">
      <alignment horizontal="center"/>
      <protection/>
    </xf>
    <xf numFmtId="0" fontId="6" fillId="0" borderId="81" xfId="161" applyFont="1" applyFill="1" applyBorder="1" applyAlignment="1">
      <alignment horizontal="center"/>
      <protection/>
    </xf>
    <xf numFmtId="0" fontId="6" fillId="0" borderId="70" xfId="161" applyFont="1" applyFill="1" applyBorder="1" applyAlignment="1">
      <alignment horizontal="center"/>
      <protection/>
    </xf>
    <xf numFmtId="0" fontId="6" fillId="0" borderId="47" xfId="161" applyFont="1" applyFill="1" applyBorder="1" applyAlignment="1">
      <alignment horizontal="center"/>
      <protection/>
    </xf>
    <xf numFmtId="0" fontId="6" fillId="0" borderId="71" xfId="161" applyFont="1" applyFill="1" applyBorder="1" applyAlignment="1">
      <alignment horizontal="center"/>
      <protection/>
    </xf>
    <xf numFmtId="168" fontId="6" fillId="0" borderId="0" xfId="0" applyNumberFormat="1" applyFont="1" applyFill="1" applyAlignment="1">
      <alignment horizontal="center"/>
    </xf>
    <xf numFmtId="168" fontId="32" fillId="0" borderId="0" xfId="0" applyNumberFormat="1" applyFont="1" applyFill="1" applyAlignment="1">
      <alignment horizontal="right"/>
    </xf>
    <xf numFmtId="168" fontId="13" fillId="36" borderId="53" xfId="0" applyNumberFormat="1" applyFont="1" applyFill="1" applyBorder="1" applyAlignment="1" quotePrefix="1">
      <alignment horizontal="center"/>
    </xf>
    <xf numFmtId="168" fontId="13" fillId="36" borderId="75" xfId="0" applyNumberFormat="1" applyFont="1" applyFill="1" applyBorder="1" applyAlignment="1" quotePrefix="1">
      <alignment horizontal="center"/>
    </xf>
    <xf numFmtId="168" fontId="8" fillId="0" borderId="81" xfId="0" applyNumberFormat="1" applyFont="1" applyFill="1" applyBorder="1" applyAlignment="1">
      <alignment horizontal="center"/>
    </xf>
    <xf numFmtId="0" fontId="8" fillId="34" borderId="65" xfId="161" applyFont="1" applyFill="1" applyBorder="1" applyAlignment="1">
      <alignment horizontal="center"/>
      <protection/>
    </xf>
    <xf numFmtId="0" fontId="8" fillId="34" borderId="58" xfId="161" applyFont="1" applyFill="1" applyBorder="1" applyAlignment="1">
      <alignment horizontal="center"/>
      <protection/>
    </xf>
    <xf numFmtId="0" fontId="13" fillId="33" borderId="64" xfId="161" applyFont="1" applyFill="1" applyBorder="1" applyAlignment="1">
      <alignment horizontal="center" vertical="center"/>
      <protection/>
    </xf>
    <xf numFmtId="0" fontId="13" fillId="33" borderId="47" xfId="161" applyFont="1" applyFill="1" applyBorder="1" applyAlignment="1">
      <alignment horizontal="center" vertical="center"/>
      <protection/>
    </xf>
    <xf numFmtId="0" fontId="13" fillId="33" borderId="80" xfId="161" applyFont="1" applyFill="1" applyBorder="1" applyAlignment="1">
      <alignment horizontal="center" vertical="center"/>
      <protection/>
    </xf>
    <xf numFmtId="0" fontId="13" fillId="33" borderId="53" xfId="161" applyFont="1" applyFill="1" applyBorder="1" applyAlignment="1">
      <alignment horizontal="center" vertical="center"/>
      <protection/>
    </xf>
    <xf numFmtId="0" fontId="13" fillId="33" borderId="54" xfId="161" applyFont="1" applyFill="1" applyBorder="1" applyAlignment="1">
      <alignment horizontal="center" vertical="center"/>
      <protection/>
    </xf>
    <xf numFmtId="0" fontId="13" fillId="33" borderId="62" xfId="161" applyFont="1" applyFill="1" applyBorder="1" applyAlignment="1">
      <alignment horizontal="center" vertical="center"/>
      <protection/>
    </xf>
    <xf numFmtId="0" fontId="13" fillId="34" borderId="48" xfId="161" applyFont="1" applyFill="1" applyBorder="1" applyAlignment="1">
      <alignment horizontal="center" vertical="center"/>
      <protection/>
    </xf>
    <xf numFmtId="0" fontId="13" fillId="34" borderId="88" xfId="161" applyFont="1" applyFill="1" applyBorder="1" applyAlignment="1">
      <alignment horizontal="center" vertical="center"/>
      <protection/>
    </xf>
    <xf numFmtId="0" fontId="13" fillId="34" borderId="89" xfId="161" applyFont="1" applyFill="1" applyBorder="1" applyAlignment="1">
      <alignment horizontal="center" vertical="center"/>
      <protection/>
    </xf>
    <xf numFmtId="0" fontId="13" fillId="33" borderId="51" xfId="161" applyFont="1" applyFill="1" applyBorder="1" applyAlignment="1">
      <alignment horizontal="center" vertical="center"/>
      <protection/>
    </xf>
    <xf numFmtId="0" fontId="13" fillId="33" borderId="52" xfId="161" applyFont="1" applyFill="1" applyBorder="1" applyAlignment="1">
      <alignment horizontal="center" vertical="center"/>
      <protection/>
    </xf>
    <xf numFmtId="0" fontId="13" fillId="33" borderId="28" xfId="161" applyFont="1" applyFill="1" applyBorder="1" applyAlignment="1">
      <alignment horizontal="center" vertical="center"/>
      <protection/>
    </xf>
    <xf numFmtId="0" fontId="8" fillId="0" borderId="90" xfId="161" applyFont="1" applyBorder="1" applyAlignment="1">
      <alignment horizontal="center" vertical="center"/>
      <protection/>
    </xf>
    <xf numFmtId="0" fontId="8" fillId="0" borderId="29" xfId="161" applyFont="1" applyBorder="1" applyAlignment="1">
      <alignment horizontal="center" vertical="center"/>
      <protection/>
    </xf>
    <xf numFmtId="0" fontId="8" fillId="0" borderId="26" xfId="161" applyFont="1" applyBorder="1" applyAlignment="1">
      <alignment horizontal="center" vertical="center"/>
      <protection/>
    </xf>
    <xf numFmtId="0" fontId="8" fillId="0" borderId="41" xfId="161" applyFont="1" applyBorder="1" applyAlignment="1">
      <alignment horizontal="center" vertical="center"/>
      <protection/>
    </xf>
    <xf numFmtId="0" fontId="8" fillId="0" borderId="37" xfId="161" applyFont="1" applyBorder="1" applyAlignment="1">
      <alignment horizontal="center" vertical="center"/>
      <protection/>
    </xf>
    <xf numFmtId="168" fontId="6" fillId="0" borderId="0" xfId="161" applyNumberFormat="1" applyFont="1" applyAlignment="1" applyProtection="1">
      <alignment horizontal="center" wrapText="1"/>
      <protection/>
    </xf>
    <xf numFmtId="168" fontId="6" fillId="0" borderId="0" xfId="161" applyNumberFormat="1" applyFont="1" applyAlignment="1" applyProtection="1">
      <alignment horizontal="center"/>
      <protection/>
    </xf>
    <xf numFmtId="0" fontId="13" fillId="36" borderId="70" xfId="161" applyFont="1" applyFill="1" applyBorder="1" applyAlignment="1">
      <alignment horizontal="center" vertical="center"/>
      <protection/>
    </xf>
    <xf numFmtId="0" fontId="13" fillId="36" borderId="91" xfId="161" applyFont="1" applyFill="1" applyBorder="1" applyAlignment="1">
      <alignment horizontal="center" vertical="center"/>
      <protection/>
    </xf>
    <xf numFmtId="0" fontId="13" fillId="36" borderId="56" xfId="161" applyFont="1" applyFill="1" applyBorder="1" applyAlignment="1">
      <alignment horizontal="center" vertical="center"/>
      <protection/>
    </xf>
    <xf numFmtId="0" fontId="13" fillId="36" borderId="23" xfId="161" applyFont="1" applyFill="1" applyBorder="1" applyAlignment="1">
      <alignment horizontal="center" vertical="center"/>
      <protection/>
    </xf>
    <xf numFmtId="0" fontId="13" fillId="36" borderId="60" xfId="161" applyFont="1" applyFill="1" applyBorder="1" applyAlignment="1">
      <alignment horizontal="center" vertical="center"/>
      <protection/>
    </xf>
    <xf numFmtId="0" fontId="13" fillId="36" borderId="86" xfId="161" applyFont="1" applyFill="1" applyBorder="1" applyAlignment="1">
      <alignment horizontal="center" vertical="center"/>
      <protection/>
    </xf>
    <xf numFmtId="0" fontId="13" fillId="36" borderId="87" xfId="161" applyFont="1" applyFill="1" applyBorder="1" applyAlignment="1">
      <alignment horizontal="center" vertical="center"/>
      <protection/>
    </xf>
    <xf numFmtId="0" fontId="13" fillId="0" borderId="0" xfId="161" applyFont="1" applyAlignment="1">
      <alignment horizontal="center" vertical="center"/>
      <protection/>
    </xf>
    <xf numFmtId="0" fontId="13" fillId="0" borderId="0" xfId="0" applyFont="1" applyAlignment="1">
      <alignment horizontal="center"/>
    </xf>
    <xf numFmtId="168" fontId="8" fillId="0" borderId="0" xfId="0" applyNumberFormat="1" applyFont="1" applyBorder="1" applyAlignment="1">
      <alignment horizontal="right"/>
    </xf>
    <xf numFmtId="0" fontId="13" fillId="34" borderId="70"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60" xfId="0" applyFont="1" applyFill="1" applyBorder="1" applyAlignment="1">
      <alignment horizontal="center" vertical="center"/>
    </xf>
    <xf numFmtId="0" fontId="13" fillId="34" borderId="87" xfId="0" applyFont="1" applyFill="1" applyBorder="1" applyAlignment="1">
      <alignment horizontal="center" vertical="center"/>
    </xf>
    <xf numFmtId="0" fontId="23" fillId="0" borderId="0" xfId="173" applyFont="1" applyBorder="1" applyAlignment="1">
      <alignment horizontal="justify" vertical="center"/>
      <protection/>
    </xf>
    <xf numFmtId="0" fontId="23" fillId="0" borderId="0" xfId="173" applyFont="1" applyAlignment="1" applyProtection="1">
      <alignment horizontal="justify" vertical="center"/>
      <protection/>
    </xf>
    <xf numFmtId="0" fontId="23" fillId="0" borderId="0" xfId="173" applyFont="1" applyAlignment="1">
      <alignment horizontal="justify" vertical="center"/>
      <protection/>
    </xf>
    <xf numFmtId="0" fontId="13" fillId="34" borderId="63" xfId="173" applyFont="1" applyFill="1" applyBorder="1" applyAlignment="1" applyProtection="1">
      <alignment horizontal="center" vertical="center"/>
      <protection/>
    </xf>
    <xf numFmtId="0" fontId="13" fillId="34" borderId="29" xfId="173" applyFont="1" applyFill="1" applyBorder="1" applyAlignment="1" applyProtection="1">
      <alignment horizontal="center" vertical="center"/>
      <protection/>
    </xf>
    <xf numFmtId="169" fontId="13" fillId="34" borderId="86" xfId="173" applyNumberFormat="1" applyFont="1" applyFill="1" applyBorder="1" applyAlignment="1">
      <alignment horizontal="center" vertical="center"/>
      <protection/>
    </xf>
    <xf numFmtId="169" fontId="13" fillId="34" borderId="60" xfId="173" applyNumberFormat="1" applyFont="1" applyFill="1" applyBorder="1" applyAlignment="1">
      <alignment horizontal="center" vertical="center"/>
      <protection/>
    </xf>
    <xf numFmtId="0" fontId="13" fillId="34" borderId="64" xfId="161" applyFont="1" applyFill="1" applyBorder="1" applyAlignment="1">
      <alignment horizontal="center" wrapText="1"/>
      <protection/>
    </xf>
    <xf numFmtId="0" fontId="84" fillId="0" borderId="71" xfId="173" applyFont="1" applyBorder="1" applyAlignment="1">
      <alignment wrapText="1"/>
      <protection/>
    </xf>
    <xf numFmtId="0" fontId="84" fillId="0" borderId="53" xfId="173" applyFont="1" applyBorder="1" applyAlignment="1">
      <alignment wrapText="1"/>
      <protection/>
    </xf>
    <xf numFmtId="0" fontId="84" fillId="0" borderId="75" xfId="173" applyFont="1" applyBorder="1" applyAlignment="1">
      <alignment wrapText="1"/>
      <protection/>
    </xf>
    <xf numFmtId="49" fontId="13" fillId="34" borderId="51" xfId="173" applyNumberFormat="1" applyFont="1" applyFill="1" applyBorder="1" applyAlignment="1">
      <alignment horizontal="center" vertical="center"/>
      <protection/>
    </xf>
    <xf numFmtId="49" fontId="13" fillId="34" borderId="52" xfId="173" applyNumberFormat="1" applyFont="1" applyFill="1" applyBorder="1" applyAlignment="1">
      <alignment horizontal="center" vertical="center"/>
      <protection/>
    </xf>
    <xf numFmtId="0" fontId="23" fillId="0" borderId="0" xfId="173" applyFont="1" applyFill="1" applyBorder="1" applyAlignment="1" applyProtection="1">
      <alignment horizontal="justify" vertical="center" wrapText="1"/>
      <protection/>
    </xf>
    <xf numFmtId="0" fontId="13" fillId="0" borderId="0" xfId="216" applyFont="1" applyAlignment="1">
      <alignment horizontal="center"/>
      <protection/>
    </xf>
    <xf numFmtId="0" fontId="6" fillId="0" borderId="0" xfId="173" applyFont="1" applyAlignment="1" applyProtection="1">
      <alignment horizontal="center" vertical="center"/>
      <protection/>
    </xf>
    <xf numFmtId="0" fontId="14" fillId="0" borderId="0" xfId="173" applyFont="1" applyAlignment="1">
      <alignment horizontal="center" vertical="center"/>
      <protection/>
    </xf>
    <xf numFmtId="0" fontId="19" fillId="0" borderId="0" xfId="173" applyFont="1" applyBorder="1" applyAlignment="1">
      <alignment horizontal="center" vertical="center"/>
      <protection/>
    </xf>
    <xf numFmtId="0" fontId="15" fillId="0" borderId="81" xfId="173" applyFont="1" applyBorder="1" applyAlignment="1">
      <alignment horizontal="right" vertical="center"/>
      <protection/>
    </xf>
    <xf numFmtId="0" fontId="23" fillId="0" borderId="0" xfId="173" applyFont="1" applyBorder="1" applyAlignment="1" quotePrefix="1">
      <alignment horizontal="justify" vertical="center"/>
      <protection/>
    </xf>
    <xf numFmtId="0" fontId="8" fillId="0" borderId="0" xfId="161" applyFont="1" applyBorder="1" applyAlignment="1">
      <alignment horizontal="justify" wrapText="1"/>
      <protection/>
    </xf>
    <xf numFmtId="0" fontId="6" fillId="0" borderId="0" xfId="161" applyFont="1" applyAlignment="1">
      <alignment horizontal="center"/>
      <protection/>
    </xf>
    <xf numFmtId="0" fontId="4" fillId="33" borderId="92" xfId="161" applyFont="1" applyFill="1" applyBorder="1" applyAlignment="1">
      <alignment/>
      <protection/>
    </xf>
    <xf numFmtId="0" fontId="2" fillId="33" borderId="17" xfId="229" applyFill="1" applyBorder="1" applyAlignment="1">
      <alignment/>
      <protection/>
    </xf>
    <xf numFmtId="0" fontId="16" fillId="33" borderId="93" xfId="161" applyFont="1" applyFill="1" applyBorder="1" applyAlignment="1">
      <alignment horizontal="center"/>
      <protection/>
    </xf>
    <xf numFmtId="0" fontId="16" fillId="33" borderId="94" xfId="161" applyFont="1" applyFill="1" applyBorder="1" applyAlignment="1">
      <alignment horizontal="center"/>
      <protection/>
    </xf>
    <xf numFmtId="0" fontId="16" fillId="33" borderId="95" xfId="161" applyFont="1" applyFill="1" applyBorder="1" applyAlignment="1">
      <alignment horizontal="center"/>
      <protection/>
    </xf>
    <xf numFmtId="0" fontId="16" fillId="33" borderId="96" xfId="161" applyFont="1" applyFill="1" applyBorder="1" applyAlignment="1">
      <alignment horizontal="center" wrapText="1"/>
      <protection/>
    </xf>
    <xf numFmtId="0" fontId="16" fillId="33" borderId="97" xfId="161" applyFont="1" applyFill="1" applyBorder="1" applyAlignment="1">
      <alignment horizontal="center" wrapText="1"/>
      <protection/>
    </xf>
    <xf numFmtId="0" fontId="2" fillId="0" borderId="53" xfId="229" applyBorder="1" applyAlignment="1">
      <alignment horizontal="center" wrapText="1"/>
      <protection/>
    </xf>
    <xf numFmtId="0" fontId="2" fillId="0" borderId="62" xfId="229" applyBorder="1" applyAlignment="1">
      <alignment horizontal="center" wrapText="1"/>
      <protection/>
    </xf>
    <xf numFmtId="0" fontId="16" fillId="33" borderId="98" xfId="161" applyFont="1" applyFill="1" applyBorder="1" applyAlignment="1">
      <alignment horizontal="center" wrapText="1"/>
      <protection/>
    </xf>
    <xf numFmtId="0" fontId="2" fillId="0" borderId="99" xfId="229" applyBorder="1" applyAlignment="1">
      <alignment horizontal="center" wrapText="1"/>
      <protection/>
    </xf>
    <xf numFmtId="0" fontId="16" fillId="33" borderId="51" xfId="161" applyFont="1" applyFill="1" applyBorder="1" applyAlignment="1">
      <alignment horizontal="center"/>
      <protection/>
    </xf>
    <xf numFmtId="0" fontId="2" fillId="0" borderId="52" xfId="229" applyBorder="1" applyAlignment="1">
      <alignment horizontal="center"/>
      <protection/>
    </xf>
    <xf numFmtId="0" fontId="13" fillId="0" borderId="0" xfId="228" applyFont="1" applyFill="1" applyAlignment="1">
      <alignment horizontal="center"/>
      <protection/>
    </xf>
    <xf numFmtId="0" fontId="6" fillId="0" borderId="0" xfId="228" applyFont="1" applyAlignment="1">
      <alignment horizontal="center"/>
      <protection/>
    </xf>
    <xf numFmtId="0" fontId="14" fillId="0" borderId="81" xfId="228" applyFont="1" applyBorder="1" applyAlignment="1">
      <alignment horizontal="right"/>
      <protection/>
    </xf>
    <xf numFmtId="1" fontId="13" fillId="36" borderId="63" xfId="228" applyNumberFormat="1" applyFont="1" applyFill="1" applyBorder="1" applyAlignment="1" applyProtection="1">
      <alignment horizontal="center" vertical="center" wrapText="1"/>
      <protection locked="0"/>
    </xf>
    <xf numFmtId="1" fontId="13" fillId="36" borderId="26" xfId="228" applyNumberFormat="1" applyFont="1" applyFill="1" applyBorder="1" applyAlignment="1" applyProtection="1">
      <alignment horizontal="center" vertical="center" wrapText="1"/>
      <protection locked="0"/>
    </xf>
    <xf numFmtId="0" fontId="13" fillId="36" borderId="56" xfId="228" applyFont="1" applyFill="1" applyBorder="1" applyAlignment="1" applyProtection="1">
      <alignment horizontal="center" vertical="center" wrapText="1"/>
      <protection locked="0"/>
    </xf>
    <xf numFmtId="0" fontId="13" fillId="36" borderId="25" xfId="228" applyFont="1" applyFill="1" applyBorder="1" applyAlignment="1" applyProtection="1">
      <alignment horizontal="center" vertical="center" wrapText="1"/>
      <protection locked="0"/>
    </xf>
    <xf numFmtId="0" fontId="13" fillId="36" borderId="48" xfId="228" applyFont="1" applyFill="1" applyBorder="1" applyAlignment="1">
      <alignment horizontal="center" vertical="center" wrapText="1"/>
      <protection/>
    </xf>
    <xf numFmtId="0" fontId="13" fillId="36" borderId="89" xfId="228" applyFont="1" applyFill="1" applyBorder="1" applyAlignment="1">
      <alignment horizontal="center" vertical="center" wrapText="1"/>
      <protection/>
    </xf>
    <xf numFmtId="14" fontId="6" fillId="0" borderId="0" xfId="223" applyNumberFormat="1" applyFont="1" applyFill="1" applyBorder="1" applyAlignment="1">
      <alignment horizontal="center"/>
      <protection/>
    </xf>
    <xf numFmtId="0" fontId="15" fillId="0" borderId="0" xfId="223" applyFont="1" applyFill="1" applyBorder="1" applyAlignment="1">
      <alignment horizontal="right"/>
      <protection/>
    </xf>
    <xf numFmtId="0" fontId="13" fillId="0" borderId="47" xfId="223" applyFont="1" applyFill="1" applyBorder="1" applyAlignment="1" applyProtection="1">
      <alignment horizontal="center"/>
      <protection/>
    </xf>
    <xf numFmtId="0" fontId="13" fillId="0" borderId="71" xfId="223" applyFont="1" applyFill="1" applyBorder="1" applyAlignment="1" applyProtection="1">
      <alignment horizontal="center"/>
      <protection/>
    </xf>
    <xf numFmtId="175" fontId="13" fillId="0" borderId="51" xfId="223" applyNumberFormat="1" applyFont="1" applyFill="1" applyBorder="1" applyAlignment="1" applyProtection="1" quotePrefix="1">
      <alignment horizontal="center"/>
      <protection/>
    </xf>
    <xf numFmtId="175" fontId="13" fillId="0" borderId="61" xfId="223" applyNumberFormat="1" applyFont="1" applyFill="1" applyBorder="1" applyAlignment="1" applyProtection="1" quotePrefix="1">
      <alignment horizontal="center"/>
      <protection/>
    </xf>
    <xf numFmtId="175" fontId="13" fillId="0" borderId="52" xfId="223" applyNumberFormat="1" applyFont="1" applyFill="1" applyBorder="1" applyAlignment="1" applyProtection="1" quotePrefix="1">
      <alignment horizontal="center"/>
      <protection/>
    </xf>
    <xf numFmtId="175" fontId="13" fillId="0" borderId="28" xfId="223" applyNumberFormat="1" applyFont="1" applyFill="1" applyBorder="1" applyAlignment="1" applyProtection="1" quotePrefix="1">
      <alignment horizontal="center"/>
      <protection/>
    </xf>
    <xf numFmtId="172" fontId="6" fillId="0" borderId="0" xfId="223" applyNumberFormat="1" applyFont="1" applyFill="1" applyBorder="1" applyAlignment="1" applyProtection="1">
      <alignment horizontal="center"/>
      <protection/>
    </xf>
    <xf numFmtId="0" fontId="13" fillId="0" borderId="48" xfId="223" applyFont="1" applyFill="1" applyBorder="1" applyAlignment="1" applyProtection="1">
      <alignment horizontal="center"/>
      <protection/>
    </xf>
    <xf numFmtId="0" fontId="13" fillId="0" borderId="88" xfId="223" applyFont="1" applyFill="1" applyBorder="1" applyAlignment="1" applyProtection="1">
      <alignment horizontal="center"/>
      <protection/>
    </xf>
    <xf numFmtId="0" fontId="13" fillId="0" borderId="89" xfId="223" applyFont="1" applyFill="1" applyBorder="1" applyAlignment="1" applyProtection="1">
      <alignment horizontal="center"/>
      <protection/>
    </xf>
    <xf numFmtId="0" fontId="13" fillId="0" borderId="48" xfId="223" applyFont="1" applyFill="1" applyBorder="1" applyAlignment="1" applyProtection="1">
      <alignment horizontal="center" vertical="center"/>
      <protection/>
    </xf>
    <xf numFmtId="0" fontId="13" fillId="0" borderId="88" xfId="223" applyFont="1" applyFill="1" applyBorder="1" applyAlignment="1" applyProtection="1">
      <alignment horizontal="center" vertical="center"/>
      <protection/>
    </xf>
    <xf numFmtId="0" fontId="13" fillId="0" borderId="89" xfId="223" applyFont="1" applyFill="1" applyBorder="1" applyAlignment="1" applyProtection="1">
      <alignment horizontal="center" vertical="center"/>
      <protection/>
    </xf>
    <xf numFmtId="175" fontId="13" fillId="0" borderId="61" xfId="223" applyNumberFormat="1" applyFont="1" applyFill="1" applyBorder="1" applyAlignment="1" applyProtection="1">
      <alignment horizontal="center"/>
      <protection/>
    </xf>
    <xf numFmtId="175" fontId="13" fillId="0" borderId="28" xfId="223" applyNumberFormat="1" applyFont="1" applyFill="1" applyBorder="1" applyAlignment="1" applyProtection="1">
      <alignment horizontal="center"/>
      <protection/>
    </xf>
    <xf numFmtId="175" fontId="13" fillId="0" borderId="48" xfId="223" applyNumberFormat="1" applyFont="1" applyFill="1" applyBorder="1" applyAlignment="1" applyProtection="1" quotePrefix="1">
      <alignment horizontal="center"/>
      <protection/>
    </xf>
    <xf numFmtId="175" fontId="13" fillId="0" borderId="88" xfId="223" applyNumberFormat="1" applyFont="1" applyFill="1" applyBorder="1" applyAlignment="1" applyProtection="1" quotePrefix="1">
      <alignment horizontal="center"/>
      <protection/>
    </xf>
    <xf numFmtId="175" fontId="13" fillId="0" borderId="89" xfId="223" applyNumberFormat="1" applyFont="1" applyFill="1" applyBorder="1" applyAlignment="1" applyProtection="1" quotePrefix="1">
      <alignment horizontal="center"/>
      <protection/>
    </xf>
    <xf numFmtId="169" fontId="13" fillId="0" borderId="51" xfId="44" applyNumberFormat="1" applyFont="1" applyFill="1" applyBorder="1" applyAlignment="1" quotePrefix="1">
      <alignment horizontal="center"/>
    </xf>
    <xf numFmtId="169" fontId="13" fillId="0" borderId="28" xfId="44" applyNumberFormat="1" applyFont="1" applyFill="1" applyBorder="1" applyAlignment="1" quotePrefix="1">
      <alignment horizontal="center"/>
    </xf>
    <xf numFmtId="169" fontId="13" fillId="0" borderId="0" xfId="223" applyNumberFormat="1" applyFont="1" applyFill="1" applyAlignment="1">
      <alignment horizontal="center"/>
      <protection/>
    </xf>
    <xf numFmtId="169" fontId="6" fillId="0" borderId="0" xfId="223" applyNumberFormat="1" applyFont="1" applyFill="1" applyAlignment="1">
      <alignment horizontal="center"/>
      <protection/>
    </xf>
    <xf numFmtId="169" fontId="15" fillId="0" borderId="0" xfId="223" applyNumberFormat="1" applyFont="1" applyFill="1" applyBorder="1" applyAlignment="1">
      <alignment horizontal="right"/>
      <protection/>
    </xf>
    <xf numFmtId="169" fontId="8" fillId="0" borderId="0" xfId="223" applyNumberFormat="1" applyFont="1" applyFill="1" applyBorder="1" applyAlignment="1">
      <alignment horizontal="right"/>
      <protection/>
    </xf>
    <xf numFmtId="169" fontId="13" fillId="0" borderId="48" xfId="44" applyNumberFormat="1" applyFont="1" applyFill="1" applyBorder="1" applyAlignment="1">
      <alignment horizontal="center" wrapText="1"/>
    </xf>
    <xf numFmtId="169" fontId="13" fillId="0" borderId="88" xfId="44" applyNumberFormat="1" applyFont="1" applyFill="1" applyBorder="1" applyAlignment="1">
      <alignment horizontal="center" wrapText="1"/>
    </xf>
    <xf numFmtId="169" fontId="13" fillId="0" borderId="89" xfId="44" applyNumberFormat="1" applyFont="1" applyFill="1" applyBorder="1" applyAlignment="1">
      <alignment horizontal="center" wrapText="1"/>
    </xf>
    <xf numFmtId="169" fontId="13" fillId="0" borderId="63" xfId="223" applyNumberFormat="1" applyFont="1" applyFill="1" applyBorder="1" applyAlignment="1" applyProtection="1">
      <alignment horizontal="center" vertical="center"/>
      <protection/>
    </xf>
    <xf numFmtId="169" fontId="13" fillId="0" borderId="29" xfId="223" applyNumberFormat="1" applyFont="1" applyFill="1" applyBorder="1" applyAlignment="1" applyProtection="1">
      <alignment horizontal="center" vertical="center"/>
      <protection/>
    </xf>
    <xf numFmtId="169" fontId="13" fillId="0" borderId="26" xfId="223" applyNumberFormat="1" applyFont="1" applyFill="1" applyBorder="1" applyAlignment="1" applyProtection="1">
      <alignment horizontal="center" vertical="center"/>
      <protection/>
    </xf>
    <xf numFmtId="0" fontId="13" fillId="0" borderId="56" xfId="223" applyFont="1" applyFill="1" applyBorder="1" applyAlignment="1" applyProtection="1">
      <alignment horizontal="center" vertical="center" wrapText="1"/>
      <protection/>
    </xf>
    <xf numFmtId="0" fontId="13" fillId="0" borderId="18" xfId="223" applyFont="1" applyFill="1" applyBorder="1" applyAlignment="1" applyProtection="1">
      <alignment horizontal="center" vertical="center"/>
      <protection/>
    </xf>
    <xf numFmtId="0" fontId="13" fillId="0" borderId="25" xfId="223" applyFont="1" applyFill="1" applyBorder="1" applyAlignment="1" applyProtection="1">
      <alignment horizontal="center" vertical="center"/>
      <protection/>
    </xf>
    <xf numFmtId="175" fontId="13" fillId="0" borderId="56" xfId="223" applyNumberFormat="1" applyFont="1" applyFill="1" applyBorder="1" applyAlignment="1">
      <alignment horizontal="center" vertical="center" wrapText="1"/>
      <protection/>
    </xf>
    <xf numFmtId="175" fontId="13" fillId="0" borderId="18" xfId="223" applyNumberFormat="1" applyFont="1" applyFill="1" applyBorder="1" applyAlignment="1">
      <alignment horizontal="center" vertical="center"/>
      <protection/>
    </xf>
    <xf numFmtId="175" fontId="13" fillId="0" borderId="25" xfId="223" applyNumberFormat="1" applyFont="1" applyFill="1" applyBorder="1" applyAlignment="1">
      <alignment horizontal="center" vertical="center"/>
      <protection/>
    </xf>
    <xf numFmtId="175" fontId="13" fillId="0" borderId="18" xfId="223" applyNumberFormat="1" applyFont="1" applyFill="1" applyBorder="1" applyAlignment="1">
      <alignment horizontal="center" vertical="center" wrapText="1"/>
      <protection/>
    </xf>
    <xf numFmtId="175" fontId="13" fillId="0" borderId="25" xfId="223" applyNumberFormat="1" applyFont="1" applyFill="1" applyBorder="1" applyAlignment="1">
      <alignment horizontal="center" vertical="center" wrapText="1"/>
      <protection/>
    </xf>
    <xf numFmtId="169" fontId="13" fillId="0" borderId="52" xfId="44" applyNumberFormat="1" applyFont="1" applyFill="1" applyBorder="1" applyAlignment="1" quotePrefix="1">
      <alignment horizontal="center"/>
    </xf>
    <xf numFmtId="0" fontId="6" fillId="0" borderId="0" xfId="223" applyFont="1" applyFill="1" applyAlignment="1">
      <alignment horizontal="center"/>
      <protection/>
    </xf>
    <xf numFmtId="0" fontId="13" fillId="0" borderId="0" xfId="223" applyFont="1" applyFill="1" applyAlignment="1">
      <alignment horizontal="center"/>
      <protection/>
    </xf>
    <xf numFmtId="0" fontId="15" fillId="0" borderId="81" xfId="223" applyFont="1" applyFill="1" applyBorder="1" applyAlignment="1">
      <alignment horizontal="center"/>
      <protection/>
    </xf>
    <xf numFmtId="169" fontId="13" fillId="0" borderId="0" xfId="223" applyNumberFormat="1" applyFont="1" applyFill="1" applyBorder="1" applyAlignment="1">
      <alignment horizontal="center"/>
      <protection/>
    </xf>
    <xf numFmtId="169" fontId="6" fillId="0" borderId="0" xfId="223" applyNumberFormat="1" applyFont="1" applyFill="1" applyBorder="1" applyAlignment="1" applyProtection="1">
      <alignment horizontal="center"/>
      <protection/>
    </xf>
    <xf numFmtId="0" fontId="13" fillId="0" borderId="56" xfId="223" applyFont="1" applyBorder="1" applyAlignment="1" applyProtection="1">
      <alignment horizontal="center" vertical="center" wrapText="1"/>
      <protection/>
    </xf>
    <xf numFmtId="0" fontId="13" fillId="0" borderId="18" xfId="223" applyFont="1" applyBorder="1" applyAlignment="1" applyProtection="1">
      <alignment horizontal="center" vertical="center" wrapText="1"/>
      <protection/>
    </xf>
    <xf numFmtId="0" fontId="13" fillId="0" borderId="25" xfId="223" applyFont="1" applyBorder="1" applyAlignment="1" applyProtection="1">
      <alignment horizontal="center" vertical="center" wrapText="1"/>
      <protection/>
    </xf>
    <xf numFmtId="175" fontId="13" fillId="0" borderId="56" xfId="223" applyNumberFormat="1" applyFont="1" applyBorder="1" applyAlignment="1">
      <alignment horizontal="center" vertical="center" wrapText="1"/>
      <protection/>
    </xf>
    <xf numFmtId="175" fontId="13" fillId="0" borderId="18" xfId="223" applyNumberFormat="1" applyFont="1" applyBorder="1" applyAlignment="1">
      <alignment horizontal="center" vertical="center" wrapText="1"/>
      <protection/>
    </xf>
    <xf numFmtId="175" fontId="13" fillId="0" borderId="25" xfId="223" applyNumberFormat="1" applyFont="1" applyBorder="1" applyAlignment="1">
      <alignment horizontal="center" vertical="center" wrapText="1"/>
      <protection/>
    </xf>
    <xf numFmtId="0" fontId="13" fillId="0" borderId="0" xfId="0" applyFont="1" applyFill="1" applyAlignment="1">
      <alignment horizontal="center" vertical="center"/>
    </xf>
    <xf numFmtId="14" fontId="6" fillId="0" borderId="0" xfId="0" applyNumberFormat="1" applyFont="1" applyFill="1" applyBorder="1" applyAlignment="1">
      <alignment horizontal="center"/>
    </xf>
    <xf numFmtId="0" fontId="13" fillId="36" borderId="88" xfId="278" applyFont="1" applyFill="1" applyBorder="1" applyAlignment="1">
      <alignment horizontal="center" vertical="center"/>
      <protection/>
    </xf>
    <xf numFmtId="0" fontId="13" fillId="36" borderId="100" xfId="278" applyFont="1" applyFill="1" applyBorder="1" applyAlignment="1" quotePrefix="1">
      <alignment horizontal="center"/>
      <protection/>
    </xf>
    <xf numFmtId="0" fontId="13" fillId="36" borderId="101" xfId="278" applyFont="1" applyFill="1" applyBorder="1" applyAlignment="1" quotePrefix="1">
      <alignment horizontal="center"/>
      <protection/>
    </xf>
    <xf numFmtId="0" fontId="13" fillId="36" borderId="102" xfId="278" applyFont="1" applyFill="1" applyBorder="1" applyAlignment="1" quotePrefix="1">
      <alignment horizontal="center"/>
      <protection/>
    </xf>
    <xf numFmtId="0" fontId="13" fillId="36" borderId="29" xfId="278" applyFont="1" applyFill="1" applyBorder="1" applyAlignment="1">
      <alignment horizontal="center" vertical="center"/>
      <protection/>
    </xf>
    <xf numFmtId="0" fontId="13" fillId="36" borderId="26" xfId="278" applyFont="1" applyFill="1" applyBorder="1" applyAlignment="1">
      <alignment horizontal="center" vertical="center"/>
      <protection/>
    </xf>
    <xf numFmtId="0" fontId="13" fillId="36" borderId="51" xfId="278" applyFont="1" applyFill="1" applyBorder="1" applyAlignment="1">
      <alignment horizontal="center"/>
      <protection/>
    </xf>
    <xf numFmtId="0" fontId="13" fillId="36" borderId="52" xfId="278" applyFont="1" applyFill="1" applyBorder="1" applyAlignment="1">
      <alignment horizontal="center"/>
      <protection/>
    </xf>
    <xf numFmtId="0" fontId="13" fillId="36" borderId="53" xfId="278" applyFont="1" applyFill="1" applyBorder="1" applyAlignment="1">
      <alignment horizontal="center"/>
      <protection/>
    </xf>
    <xf numFmtId="0" fontId="13" fillId="36" borderId="54" xfId="278" applyFont="1" applyFill="1" applyBorder="1" applyAlignment="1">
      <alignment horizontal="center"/>
      <protection/>
    </xf>
    <xf numFmtId="0" fontId="13" fillId="36" borderId="51" xfId="278" applyFont="1" applyFill="1" applyBorder="1" applyAlignment="1" quotePrefix="1">
      <alignment horizontal="center"/>
      <protection/>
    </xf>
    <xf numFmtId="0" fontId="13" fillId="36" borderId="61" xfId="278" applyFont="1" applyFill="1" applyBorder="1" applyAlignment="1">
      <alignment horizontal="center"/>
      <protection/>
    </xf>
    <xf numFmtId="0" fontId="13" fillId="36" borderId="51" xfId="279" applyNumberFormat="1" applyFont="1" applyFill="1" applyBorder="1" applyAlignment="1">
      <alignment horizontal="center"/>
      <protection/>
    </xf>
    <xf numFmtId="0" fontId="13" fillId="36" borderId="28" xfId="279" applyNumberFormat="1" applyFont="1" applyFill="1" applyBorder="1" applyAlignment="1" quotePrefix="1">
      <alignment horizontal="center"/>
      <protection/>
    </xf>
    <xf numFmtId="39" fontId="13" fillId="0" borderId="0" xfId="279" applyNumberFormat="1" applyFont="1" applyFill="1" applyBorder="1" applyAlignment="1" quotePrefix="1">
      <alignment horizontal="center"/>
      <protection/>
    </xf>
    <xf numFmtId="178" fontId="24" fillId="38" borderId="64" xfId="205" applyNumberFormat="1" applyFont="1" applyFill="1" applyBorder="1" applyAlignment="1">
      <alignment horizontal="center" vertical="center"/>
      <protection/>
    </xf>
    <xf numFmtId="178" fontId="24" fillId="38" borderId="47" xfId="205" applyNumberFormat="1" applyFont="1" applyFill="1" applyBorder="1" applyAlignment="1">
      <alignment horizontal="center" vertical="center"/>
      <protection/>
    </xf>
    <xf numFmtId="178" fontId="24" fillId="38" borderId="71" xfId="205" applyNumberFormat="1" applyFont="1" applyFill="1" applyBorder="1" applyAlignment="1">
      <alignment horizontal="center" vertical="center"/>
      <protection/>
    </xf>
    <xf numFmtId="0" fontId="13" fillId="36" borderId="27" xfId="278" applyFont="1" applyFill="1" applyBorder="1" applyAlignment="1" quotePrefix="1">
      <alignment horizontal="center"/>
      <protection/>
    </xf>
    <xf numFmtId="0" fontId="13" fillId="36" borderId="42" xfId="278" applyFont="1" applyFill="1" applyBorder="1" applyAlignment="1">
      <alignment horizontal="center"/>
      <protection/>
    </xf>
    <xf numFmtId="0" fontId="13" fillId="36" borderId="27" xfId="278" applyFont="1" applyFill="1" applyBorder="1" applyAlignment="1">
      <alignment horizontal="center"/>
      <protection/>
    </xf>
    <xf numFmtId="0" fontId="13" fillId="36" borderId="51" xfId="279" applyFont="1" applyFill="1" applyBorder="1" applyAlignment="1">
      <alignment horizontal="center" vertical="center" wrapText="1"/>
      <protection/>
    </xf>
    <xf numFmtId="0" fontId="13" fillId="36" borderId="52" xfId="279" applyFont="1" applyFill="1" applyBorder="1" applyAlignment="1">
      <alignment horizontal="center" vertical="center" wrapText="1"/>
      <protection/>
    </xf>
    <xf numFmtId="0" fontId="13" fillId="36" borderId="51" xfId="279" applyFont="1" applyFill="1" applyBorder="1" applyAlignment="1">
      <alignment horizontal="center" vertical="center"/>
      <protection/>
    </xf>
    <xf numFmtId="0" fontId="13" fillId="36" borderId="28" xfId="279" applyFont="1" applyFill="1" applyBorder="1" applyAlignment="1">
      <alignment horizontal="center" vertical="center"/>
      <protection/>
    </xf>
    <xf numFmtId="39" fontId="13" fillId="36" borderId="70" xfId="279" applyNumberFormat="1" applyFont="1" applyFill="1" applyBorder="1" applyAlignment="1">
      <alignment horizontal="center" vertical="center"/>
      <protection/>
    </xf>
    <xf numFmtId="39" fontId="13" fillId="36" borderId="31" xfId="279" applyNumberFormat="1" applyFont="1" applyFill="1" applyBorder="1" applyAlignment="1" quotePrefix="1">
      <alignment horizontal="center" vertical="center"/>
      <protection/>
    </xf>
    <xf numFmtId="178" fontId="13" fillId="38" borderId="48" xfId="209" applyNumberFormat="1" applyFont="1" applyFill="1" applyBorder="1" applyAlignment="1">
      <alignment horizontal="center" vertical="center"/>
      <protection/>
    </xf>
    <xf numFmtId="178" fontId="13" fillId="38" borderId="88" xfId="209" applyNumberFormat="1" applyFont="1" applyFill="1" applyBorder="1" applyAlignment="1">
      <alignment horizontal="center" vertical="center"/>
      <protection/>
    </xf>
    <xf numFmtId="178" fontId="13" fillId="38" borderId="89" xfId="209" applyNumberFormat="1" applyFont="1" applyFill="1" applyBorder="1" applyAlignment="1">
      <alignment horizontal="center" vertical="center"/>
      <protection/>
    </xf>
    <xf numFmtId="0" fontId="13" fillId="36" borderId="52" xfId="279" applyNumberFormat="1" applyFont="1" applyFill="1" applyBorder="1" applyAlignment="1" quotePrefix="1">
      <alignment horizontal="center"/>
      <protection/>
    </xf>
    <xf numFmtId="39" fontId="13" fillId="36" borderId="51" xfId="279" applyNumberFormat="1" applyFont="1" applyFill="1" applyBorder="1" applyAlignment="1" quotePrefix="1">
      <alignment horizontal="center"/>
      <protection/>
    </xf>
    <xf numFmtId="39" fontId="13" fillId="36" borderId="61" xfId="279" applyNumberFormat="1" applyFont="1" applyFill="1" applyBorder="1" applyAlignment="1" quotePrefix="1">
      <alignment horizontal="center"/>
      <protection/>
    </xf>
    <xf numFmtId="39" fontId="13" fillId="36" borderId="28" xfId="279" applyNumberFormat="1" applyFont="1" applyFill="1" applyBorder="1" applyAlignment="1" quotePrefix="1">
      <alignment horizontal="center"/>
      <protection/>
    </xf>
    <xf numFmtId="39" fontId="13" fillId="36" borderId="63" xfId="279" applyNumberFormat="1" applyFont="1" applyFill="1" applyBorder="1" applyAlignment="1">
      <alignment horizontal="center" vertical="center"/>
      <protection/>
    </xf>
    <xf numFmtId="39" fontId="13" fillId="36" borderId="29" xfId="279" applyNumberFormat="1" applyFont="1" applyFill="1" applyBorder="1" applyAlignment="1">
      <alignment horizontal="center" vertical="center"/>
      <protection/>
    </xf>
    <xf numFmtId="39" fontId="13" fillId="36" borderId="26" xfId="279" applyNumberFormat="1" applyFont="1" applyFill="1" applyBorder="1" applyAlignment="1">
      <alignment horizontal="center" vertical="center"/>
      <protection/>
    </xf>
    <xf numFmtId="179" fontId="13" fillId="39" borderId="103" xfId="0" applyNumberFormat="1" applyFont="1" applyFill="1" applyBorder="1" applyAlignment="1">
      <alignment horizontal="center" vertical="center"/>
    </xf>
    <xf numFmtId="179" fontId="13" fillId="39" borderId="50" xfId="0" applyNumberFormat="1" applyFont="1" applyFill="1" applyBorder="1" applyAlignment="1">
      <alignment horizontal="center" vertical="center"/>
    </xf>
    <xf numFmtId="0" fontId="13" fillId="39" borderId="48" xfId="0" applyFont="1" applyFill="1" applyBorder="1" applyAlignment="1">
      <alignment horizontal="center"/>
    </xf>
    <xf numFmtId="0" fontId="13" fillId="39" borderId="88" xfId="0" applyFont="1" applyFill="1" applyBorder="1" applyAlignment="1">
      <alignment horizontal="center"/>
    </xf>
    <xf numFmtId="0" fontId="13" fillId="39" borderId="89" xfId="0" applyFont="1" applyFill="1" applyBorder="1" applyAlignment="1">
      <alignment horizontal="center"/>
    </xf>
    <xf numFmtId="0" fontId="13" fillId="39" borderId="103" xfId="0" applyFont="1" applyFill="1" applyBorder="1" applyAlignment="1">
      <alignment horizontal="center"/>
    </xf>
    <xf numFmtId="39" fontId="13" fillId="39" borderId="51" xfId="0" applyNumberFormat="1" applyFont="1" applyFill="1" applyBorder="1" applyAlignment="1" applyProtection="1" quotePrefix="1">
      <alignment horizontal="center"/>
      <protection/>
    </xf>
    <xf numFmtId="39" fontId="13" fillId="39" borderId="61" xfId="0" applyNumberFormat="1" applyFont="1" applyFill="1" applyBorder="1" applyAlignment="1" applyProtection="1" quotePrefix="1">
      <alignment horizontal="center"/>
      <protection/>
    </xf>
    <xf numFmtId="39" fontId="13" fillId="39" borderId="73" xfId="0" applyNumberFormat="1" applyFont="1" applyFill="1" applyBorder="1" applyAlignment="1" applyProtection="1" quotePrefix="1">
      <alignment horizontal="center" vertical="center"/>
      <protection/>
    </xf>
    <xf numFmtId="39" fontId="13" fillId="39" borderId="14" xfId="0" applyNumberFormat="1" applyFont="1" applyFill="1" applyBorder="1" applyAlignment="1" applyProtection="1" quotePrefix="1">
      <alignment horizontal="center" vertical="center"/>
      <protection/>
    </xf>
    <xf numFmtId="39" fontId="13" fillId="39" borderId="74" xfId="0" applyNumberFormat="1" applyFont="1" applyFill="1" applyBorder="1" applyAlignment="1" applyProtection="1" quotePrefix="1">
      <alignment horizontal="center" vertical="center"/>
      <protection/>
    </xf>
    <xf numFmtId="39" fontId="13" fillId="39" borderId="62" xfId="0" applyNumberFormat="1" applyFont="1" applyFill="1" applyBorder="1" applyAlignment="1" applyProtection="1" quotePrefix="1">
      <alignment horizontal="center" vertical="center"/>
      <protection/>
    </xf>
    <xf numFmtId="39" fontId="13" fillId="39" borderId="12" xfId="0" applyNumberFormat="1" applyFont="1" applyFill="1" applyBorder="1" applyAlignment="1" applyProtection="1" quotePrefix="1">
      <alignment horizontal="center" vertical="center"/>
      <protection/>
    </xf>
    <xf numFmtId="39" fontId="13" fillId="39" borderId="72" xfId="0" applyNumberFormat="1" applyFont="1" applyFill="1" applyBorder="1" applyAlignment="1" applyProtection="1" quotePrefix="1">
      <alignment horizontal="center" vertical="center"/>
      <protection/>
    </xf>
    <xf numFmtId="39" fontId="13" fillId="39" borderId="53" xfId="0" applyNumberFormat="1" applyFont="1" applyFill="1" applyBorder="1" applyAlignment="1" applyProtection="1" quotePrefix="1">
      <alignment horizontal="center" vertical="center"/>
      <protection/>
    </xf>
    <xf numFmtId="39" fontId="13" fillId="39" borderId="75" xfId="0" applyNumberFormat="1" applyFont="1" applyFill="1" applyBorder="1" applyAlignment="1" applyProtection="1" quotePrefix="1">
      <alignment horizontal="center" vertical="center"/>
      <protection/>
    </xf>
    <xf numFmtId="39" fontId="13" fillId="39" borderId="51" xfId="0" applyNumberFormat="1" applyFont="1" applyFill="1" applyBorder="1" applyAlignment="1" applyProtection="1">
      <alignment horizontal="center" vertical="center"/>
      <protection/>
    </xf>
    <xf numFmtId="39" fontId="13" fillId="39" borderId="52" xfId="0" applyNumberFormat="1" applyFont="1" applyFill="1" applyBorder="1" applyAlignment="1" applyProtection="1">
      <alignment horizontal="center" vertical="center"/>
      <protection/>
    </xf>
    <xf numFmtId="39" fontId="13" fillId="39" borderId="61" xfId="0" applyNumberFormat="1" applyFont="1" applyFill="1" applyBorder="1" applyAlignment="1" applyProtection="1">
      <alignment horizontal="center" vertical="center" wrapText="1"/>
      <protection/>
    </xf>
    <xf numFmtId="0" fontId="13" fillId="36" borderId="28" xfId="278" applyFont="1" applyFill="1" applyBorder="1" applyAlignment="1">
      <alignment horizontal="center"/>
      <protection/>
    </xf>
    <xf numFmtId="0" fontId="13" fillId="36" borderId="51" xfId="161" applyFont="1" applyFill="1" applyBorder="1" applyAlignment="1">
      <alignment horizontal="center"/>
      <protection/>
    </xf>
    <xf numFmtId="0" fontId="13" fillId="36" borderId="61" xfId="161" applyFont="1" applyFill="1" applyBorder="1" applyAlignment="1">
      <alignment horizontal="center"/>
      <protection/>
    </xf>
    <xf numFmtId="0" fontId="13" fillId="36" borderId="51" xfId="161" applyFont="1" applyFill="1" applyBorder="1" applyAlignment="1" quotePrefix="1">
      <alignment horizontal="center"/>
      <protection/>
    </xf>
    <xf numFmtId="0" fontId="13" fillId="36" borderId="28" xfId="161" applyFont="1" applyFill="1" applyBorder="1" applyAlignment="1">
      <alignment horizontal="center"/>
      <protection/>
    </xf>
    <xf numFmtId="0" fontId="15" fillId="0" borderId="81" xfId="161" applyFont="1" applyBorder="1" applyAlignment="1">
      <alignment horizontal="right"/>
      <protection/>
    </xf>
    <xf numFmtId="0" fontId="13" fillId="36" borderId="63" xfId="278" applyFont="1" applyFill="1" applyBorder="1" applyAlignment="1">
      <alignment horizontal="center" vertical="center"/>
      <protection/>
    </xf>
    <xf numFmtId="0" fontId="13" fillId="36" borderId="88" xfId="278" applyFont="1" applyFill="1" applyBorder="1" applyAlignment="1">
      <alignment horizontal="center"/>
      <protection/>
    </xf>
    <xf numFmtId="0" fontId="13" fillId="36" borderId="89" xfId="278" applyFont="1" applyFill="1" applyBorder="1" applyAlignment="1">
      <alignment horizontal="center"/>
      <protection/>
    </xf>
    <xf numFmtId="0" fontId="8" fillId="0" borderId="0" xfId="161" applyFont="1" applyFill="1" applyBorder="1" applyAlignment="1">
      <alignment horizontal="left"/>
      <protection/>
    </xf>
    <xf numFmtId="0" fontId="6" fillId="0" borderId="0" xfId="161" applyFont="1" applyFill="1" applyAlignment="1">
      <alignment horizontal="center"/>
      <protection/>
    </xf>
    <xf numFmtId="0" fontId="13" fillId="36" borderId="70" xfId="161" applyFont="1" applyFill="1" applyBorder="1" applyAlignment="1">
      <alignment horizontal="center"/>
      <protection/>
    </xf>
    <xf numFmtId="0" fontId="13" fillId="36" borderId="47" xfId="161" applyFont="1" applyFill="1" applyBorder="1" applyAlignment="1">
      <alignment horizontal="center"/>
      <protection/>
    </xf>
    <xf numFmtId="0" fontId="13" fillId="36" borderId="74" xfId="161" applyFont="1" applyFill="1" applyBorder="1" applyAlignment="1">
      <alignment horizontal="center"/>
      <protection/>
    </xf>
    <xf numFmtId="0" fontId="13" fillId="36" borderId="54" xfId="161" applyFont="1" applyFill="1" applyBorder="1" applyAlignment="1">
      <alignment horizontal="center"/>
      <protection/>
    </xf>
    <xf numFmtId="0" fontId="15" fillId="0" borderId="81" xfId="161" applyFont="1" applyFill="1" applyBorder="1" applyAlignment="1">
      <alignment horizontal="right"/>
      <protection/>
    </xf>
    <xf numFmtId="0" fontId="6" fillId="0" borderId="0" xfId="161" applyFont="1" applyAlignment="1">
      <alignment horizontal="center" vertical="center"/>
      <protection/>
    </xf>
    <xf numFmtId="0" fontId="13" fillId="36" borderId="63" xfId="278" applyFont="1" applyFill="1" applyBorder="1" applyAlignment="1" applyProtection="1">
      <alignment horizontal="center" vertical="center"/>
      <protection/>
    </xf>
    <xf numFmtId="0" fontId="13" fillId="36" borderId="26" xfId="278" applyFont="1" applyFill="1" applyBorder="1" applyAlignment="1" applyProtection="1">
      <alignment horizontal="center" vertical="center"/>
      <protection/>
    </xf>
    <xf numFmtId="0" fontId="13" fillId="36" borderId="88" xfId="278" applyFont="1" applyFill="1" applyBorder="1" applyAlignment="1" applyProtection="1">
      <alignment horizontal="center" vertical="center"/>
      <protection/>
    </xf>
    <xf numFmtId="0" fontId="13" fillId="36" borderId="89" xfId="278" applyFont="1" applyFill="1" applyBorder="1" applyAlignment="1" applyProtection="1">
      <alignment horizontal="center" vertical="center"/>
      <protection/>
    </xf>
    <xf numFmtId="0" fontId="13" fillId="36" borderId="70" xfId="278" applyFont="1" applyFill="1" applyBorder="1" applyAlignment="1" applyProtection="1">
      <alignment horizontal="center" vertical="center"/>
      <protection/>
    </xf>
    <xf numFmtId="0" fontId="13" fillId="36" borderId="47" xfId="278" applyFont="1" applyFill="1" applyBorder="1" applyAlignment="1" applyProtection="1">
      <alignment horizontal="center" vertical="center"/>
      <protection/>
    </xf>
    <xf numFmtId="0" fontId="13" fillId="36" borderId="71" xfId="278" applyFont="1" applyFill="1" applyBorder="1" applyAlignment="1" applyProtection="1">
      <alignment horizontal="center" vertical="center"/>
      <protection/>
    </xf>
    <xf numFmtId="0" fontId="13" fillId="0" borderId="0" xfId="161" applyFont="1" applyAlignment="1">
      <alignment/>
      <protection/>
    </xf>
  </cellXfs>
  <cellStyles count="32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2" xfId="47"/>
    <cellStyle name="Comma 13" xfId="48"/>
    <cellStyle name="Comma 14" xfId="49"/>
    <cellStyle name="Comma 15" xfId="50"/>
    <cellStyle name="Comma 16" xfId="51"/>
    <cellStyle name="Comma 17" xfId="52"/>
    <cellStyle name="Comma 17 2" xfId="53"/>
    <cellStyle name="Comma 18" xfId="54"/>
    <cellStyle name="Comma 18 2" xfId="55"/>
    <cellStyle name="Comma 19" xfId="56"/>
    <cellStyle name="Comma 19 2" xfId="57"/>
    <cellStyle name="Comma 2" xfId="58"/>
    <cellStyle name="Comma 2 10" xfId="59"/>
    <cellStyle name="Comma 2 11" xfId="60"/>
    <cellStyle name="Comma 2 12" xfId="61"/>
    <cellStyle name="Comma 2 13" xfId="62"/>
    <cellStyle name="Comma 2 14" xfId="63"/>
    <cellStyle name="Comma 2 15" xfId="64"/>
    <cellStyle name="Comma 2 16" xfId="65"/>
    <cellStyle name="Comma 2 17" xfId="66"/>
    <cellStyle name="Comma 2 18" xfId="67"/>
    <cellStyle name="Comma 2 19" xfId="68"/>
    <cellStyle name="Comma 2 2" xfId="69"/>
    <cellStyle name="Comma 2 2 2" xfId="70"/>
    <cellStyle name="Comma 2 2 2 2" xfId="71"/>
    <cellStyle name="Comma 2 2 2 2 2" xfId="72"/>
    <cellStyle name="Comma 2 2 2 2 3" xfId="73"/>
    <cellStyle name="Comma 2 2 2 2 3 2" xfId="74"/>
    <cellStyle name="Comma 2 2 2 2 3 2 2" xfId="75"/>
    <cellStyle name="Comma 2 2 2 2 3 3" xfId="76"/>
    <cellStyle name="Comma 2 2 2 2 3 3 2" xfId="77"/>
    <cellStyle name="Comma 2 2 2 2 3 4" xfId="78"/>
    <cellStyle name="Comma 2 2 2 2 3 4 2" xfId="79"/>
    <cellStyle name="Comma 2 2 2 2 3 4 2 2" xfId="80"/>
    <cellStyle name="Comma 2 2 2 2 3 4 3" xfId="81"/>
    <cellStyle name="Comma 2 2 2 2 3 4 4" xfId="82"/>
    <cellStyle name="Comma 2 2 2 2 3 5" xfId="83"/>
    <cellStyle name="Comma 2 2 2 2 4" xfId="84"/>
    <cellStyle name="Comma 2 2 2 2 4 2" xfId="85"/>
    <cellStyle name="Comma 2 2 2 2 4 2 2" xfId="86"/>
    <cellStyle name="Comma 2 2 2 2 4 2 3" xfId="87"/>
    <cellStyle name="Comma 2 2 2 2 4 3" xfId="88"/>
    <cellStyle name="Comma 2 2 2 2 5" xfId="89"/>
    <cellStyle name="Comma 2 2 2 3" xfId="90"/>
    <cellStyle name="Comma 2 2 3" xfId="91"/>
    <cellStyle name="Comma 2 2 3 2" xfId="92"/>
    <cellStyle name="Comma 2 2 3 2 2" xfId="93"/>
    <cellStyle name="Comma 2 2 3 3" xfId="94"/>
    <cellStyle name="Comma 2 20" xfId="95"/>
    <cellStyle name="Comma 2 21" xfId="96"/>
    <cellStyle name="Comma 2 22" xfId="97"/>
    <cellStyle name="Comma 2 23" xfId="98"/>
    <cellStyle name="Comma 2 24" xfId="99"/>
    <cellStyle name="Comma 2 25" xfId="100"/>
    <cellStyle name="Comma 2 26" xfId="101"/>
    <cellStyle name="Comma 2 3" xfId="102"/>
    <cellStyle name="Comma 2 4" xfId="103"/>
    <cellStyle name="Comma 2 5" xfId="104"/>
    <cellStyle name="Comma 2 6" xfId="105"/>
    <cellStyle name="Comma 2 7" xfId="106"/>
    <cellStyle name="Comma 2 8" xfId="107"/>
    <cellStyle name="Comma 2 9" xfId="108"/>
    <cellStyle name="Comma 20" xfId="109"/>
    <cellStyle name="Comma 20 2" xfId="110"/>
    <cellStyle name="Comma 27" xfId="111"/>
    <cellStyle name="Comma 27 2" xfId="112"/>
    <cellStyle name="Comma 29" xfId="113"/>
    <cellStyle name="Comma 29 2" xfId="114"/>
    <cellStyle name="Comma 3" xfId="115"/>
    <cellStyle name="Comma 3 2" xfId="116"/>
    <cellStyle name="Comma 3 3" xfId="117"/>
    <cellStyle name="Comma 3 39" xfId="118"/>
    <cellStyle name="Comma 3 4" xfId="119"/>
    <cellStyle name="Comma 3 4 2" xfId="120"/>
    <cellStyle name="Comma 3 4 2 2" xfId="121"/>
    <cellStyle name="Comma 3 4 2 3" xfId="122"/>
    <cellStyle name="Comma 3 4 3" xfId="123"/>
    <cellStyle name="Comma 30" xfId="124"/>
    <cellStyle name="Comma 30 2" xfId="125"/>
    <cellStyle name="Comma 4" xfId="126"/>
    <cellStyle name="Comma 4 2" xfId="127"/>
    <cellStyle name="Comma 4 2 2" xfId="128"/>
    <cellStyle name="Comma 4 3" xfId="129"/>
    <cellStyle name="Comma 4 3 2" xfId="130"/>
    <cellStyle name="Comma 4 4" xfId="131"/>
    <cellStyle name="Comma 5" xfId="132"/>
    <cellStyle name="Comma 5 2" xfId="133"/>
    <cellStyle name="Comma 6" xfId="134"/>
    <cellStyle name="Comma 67 2" xfId="135"/>
    <cellStyle name="Comma 7" xfId="136"/>
    <cellStyle name="Comma 70" xfId="137"/>
    <cellStyle name="Comma 8" xfId="138"/>
    <cellStyle name="Comma 9" xfId="139"/>
    <cellStyle name="Currency" xfId="140"/>
    <cellStyle name="Currency [0]" xfId="141"/>
    <cellStyle name="Currency 2" xfId="142"/>
    <cellStyle name="Excel Built-in Comma 2" xfId="143"/>
    <cellStyle name="Excel Built-in Normal" xfId="144"/>
    <cellStyle name="Excel Built-in Normal 2" xfId="145"/>
    <cellStyle name="Excel Built-in Normal 2 2" xfId="146"/>
    <cellStyle name="Excel Built-in Normal 3" xfId="147"/>
    <cellStyle name="Excel Built-in Normal_50. Bishwo" xfId="148"/>
    <cellStyle name="Explanatory Text" xfId="149"/>
    <cellStyle name="Followed Hyperlink" xfId="150"/>
    <cellStyle name="Good" xfId="151"/>
    <cellStyle name="Heading 1" xfId="152"/>
    <cellStyle name="Heading 2" xfId="153"/>
    <cellStyle name="Heading 3" xfId="154"/>
    <cellStyle name="Heading 4" xfId="155"/>
    <cellStyle name="Hyperlink" xfId="156"/>
    <cellStyle name="Hyperlink 2" xfId="157"/>
    <cellStyle name="Input" xfId="158"/>
    <cellStyle name="Linked Cell" xfId="159"/>
    <cellStyle name="Neutral" xfId="160"/>
    <cellStyle name="Normal 10" xfId="161"/>
    <cellStyle name="Normal 10 2" xfId="162"/>
    <cellStyle name="Normal 11" xfId="163"/>
    <cellStyle name="Normal 12" xfId="164"/>
    <cellStyle name="Normal 13" xfId="165"/>
    <cellStyle name="Normal 14" xfId="166"/>
    <cellStyle name="Normal 15" xfId="167"/>
    <cellStyle name="Normal 16" xfId="168"/>
    <cellStyle name="Normal 17" xfId="169"/>
    <cellStyle name="Normal 18" xfId="170"/>
    <cellStyle name="Normal 19" xfId="171"/>
    <cellStyle name="Normal 2" xfId="172"/>
    <cellStyle name="Normal 2 10" xfId="173"/>
    <cellStyle name="Normal 2 11" xfId="174"/>
    <cellStyle name="Normal 2 12" xfId="175"/>
    <cellStyle name="Normal 2 13" xfId="176"/>
    <cellStyle name="Normal 2 14" xfId="177"/>
    <cellStyle name="Normal 2 15" xfId="178"/>
    <cellStyle name="Normal 2 16" xfId="179"/>
    <cellStyle name="Normal 2 2" xfId="180"/>
    <cellStyle name="Normal 2 2 2" xfId="181"/>
    <cellStyle name="Normal 2 2 2 2 4 2" xfId="182"/>
    <cellStyle name="Normal 2 2 3" xfId="183"/>
    <cellStyle name="Normal 2 2 4" xfId="184"/>
    <cellStyle name="Normal 2 2 5" xfId="185"/>
    <cellStyle name="Normal 2 2 6" xfId="186"/>
    <cellStyle name="Normal 2 2 7" xfId="187"/>
    <cellStyle name="Normal 2 2_50. Bishwo" xfId="188"/>
    <cellStyle name="Normal 2 3" xfId="189"/>
    <cellStyle name="Normal 2 3 2" xfId="190"/>
    <cellStyle name="Normal 2 4" xfId="191"/>
    <cellStyle name="Normal 2 5" xfId="192"/>
    <cellStyle name="Normal 2 6" xfId="193"/>
    <cellStyle name="Normal 2 7" xfId="194"/>
    <cellStyle name="Normal 2 8" xfId="195"/>
    <cellStyle name="Normal 2 9" xfId="196"/>
    <cellStyle name="Normal 2_WPI" xfId="197"/>
    <cellStyle name="Normal 20" xfId="198"/>
    <cellStyle name="Normal 20 2" xfId="199"/>
    <cellStyle name="Normal 21" xfId="200"/>
    <cellStyle name="Normal 21 2" xfId="201"/>
    <cellStyle name="Normal 22" xfId="202"/>
    <cellStyle name="Normal 22 2" xfId="203"/>
    <cellStyle name="Normal 23" xfId="204"/>
    <cellStyle name="Normal 24" xfId="205"/>
    <cellStyle name="Normal 24 2" xfId="206"/>
    <cellStyle name="Normal 25" xfId="207"/>
    <cellStyle name="Normal 25 2" xfId="208"/>
    <cellStyle name="Normal 26" xfId="209"/>
    <cellStyle name="Normal 26 2" xfId="210"/>
    <cellStyle name="Normal 27" xfId="211"/>
    <cellStyle name="Normal 27 2" xfId="212"/>
    <cellStyle name="Normal 28" xfId="213"/>
    <cellStyle name="Normal 28 2" xfId="214"/>
    <cellStyle name="Normal 29" xfId="215"/>
    <cellStyle name="Normal 3" xfId="216"/>
    <cellStyle name="Normal 3 2" xfId="217"/>
    <cellStyle name="Normal 3 2 2" xfId="218"/>
    <cellStyle name="Normal 3 3" xfId="219"/>
    <cellStyle name="Normal 3 4" xfId="220"/>
    <cellStyle name="Normal 3 5" xfId="221"/>
    <cellStyle name="Normal 3 6" xfId="222"/>
    <cellStyle name="Normal 3 7" xfId="223"/>
    <cellStyle name="Normal 3_9.1 &amp; 9.2" xfId="224"/>
    <cellStyle name="Normal 30" xfId="225"/>
    <cellStyle name="Normal 30 2" xfId="226"/>
    <cellStyle name="Normal 31" xfId="227"/>
    <cellStyle name="Normal 32" xfId="228"/>
    <cellStyle name="Normal 32 2" xfId="229"/>
    <cellStyle name="Normal 33" xfId="230"/>
    <cellStyle name="Normal 33 2" xfId="231"/>
    <cellStyle name="Normal 34" xfId="232"/>
    <cellStyle name="Normal 34 2" xfId="233"/>
    <cellStyle name="Normal 34 3" xfId="234"/>
    <cellStyle name="Normal 34 4" xfId="235"/>
    <cellStyle name="Normal 35" xfId="236"/>
    <cellStyle name="Normal 36" xfId="237"/>
    <cellStyle name="Normal 37" xfId="238"/>
    <cellStyle name="Normal 38" xfId="239"/>
    <cellStyle name="Normal 39" xfId="240"/>
    <cellStyle name="Normal 4" xfId="241"/>
    <cellStyle name="Normal 4 10" xfId="242"/>
    <cellStyle name="Normal 4 11" xfId="243"/>
    <cellStyle name="Normal 4 12" xfId="244"/>
    <cellStyle name="Normal 4 13" xfId="245"/>
    <cellStyle name="Normal 4 14" xfId="246"/>
    <cellStyle name="Normal 4 15" xfId="247"/>
    <cellStyle name="Normal 4 16" xfId="248"/>
    <cellStyle name="Normal 4 17" xfId="249"/>
    <cellStyle name="Normal 4 18" xfId="250"/>
    <cellStyle name="Normal 4 19" xfId="251"/>
    <cellStyle name="Normal 4 2" xfId="252"/>
    <cellStyle name="Normal 4 20" xfId="253"/>
    <cellStyle name="Normal 4 21" xfId="254"/>
    <cellStyle name="Normal 4 22" xfId="255"/>
    <cellStyle name="Normal 4 23" xfId="256"/>
    <cellStyle name="Normal 4 24" xfId="257"/>
    <cellStyle name="Normal 4 25" xfId="258"/>
    <cellStyle name="Normal 4 26" xfId="259"/>
    <cellStyle name="Normal 4 3" xfId="260"/>
    <cellStyle name="Normal 4 4" xfId="261"/>
    <cellStyle name="Normal 4 5" xfId="262"/>
    <cellStyle name="Normal 4 6" xfId="263"/>
    <cellStyle name="Normal 4 7" xfId="264"/>
    <cellStyle name="Normal 4 8" xfId="265"/>
    <cellStyle name="Normal 4 9" xfId="266"/>
    <cellStyle name="Normal 4_50. Bishwo" xfId="267"/>
    <cellStyle name="Normal 40" xfId="268"/>
    <cellStyle name="Normal 41" xfId="269"/>
    <cellStyle name="Normal 42" xfId="270"/>
    <cellStyle name="Normal 43" xfId="271"/>
    <cellStyle name="Normal 44" xfId="272"/>
    <cellStyle name="Normal 45" xfId="273"/>
    <cellStyle name="Normal 49" xfId="274"/>
    <cellStyle name="Normal 5" xfId="275"/>
    <cellStyle name="Normal 5 2" xfId="276"/>
    <cellStyle name="Normal 52" xfId="277"/>
    <cellStyle name="Normal 6" xfId="278"/>
    <cellStyle name="Normal 6 2" xfId="279"/>
    <cellStyle name="Normal 6 3" xfId="280"/>
    <cellStyle name="Normal 67" xfId="281"/>
    <cellStyle name="Normal 7" xfId="282"/>
    <cellStyle name="Normal 8" xfId="283"/>
    <cellStyle name="Normal 8 2" xfId="284"/>
    <cellStyle name="Normal 9" xfId="285"/>
    <cellStyle name="Normal_bartaman point 2" xfId="286"/>
    <cellStyle name="Normal_bartaman point 2 2" xfId="287"/>
    <cellStyle name="Normal_bartaman point 2 2 2 2" xfId="288"/>
    <cellStyle name="Normal_bartaman point 3" xfId="289"/>
    <cellStyle name="Normal_bartaman point 3 2" xfId="290"/>
    <cellStyle name="Normal_Bartamane_Book1" xfId="291"/>
    <cellStyle name="Normal_Comm_wt" xfId="292"/>
    <cellStyle name="Normal_CPI" xfId="293"/>
    <cellStyle name="Normal_Direction of Trade_BartamanFormat 2063-64" xfId="294"/>
    <cellStyle name="Normal_Direction of Trade_BartamanFormat 2063-64 2" xfId="295"/>
    <cellStyle name="Normal_Sheet1" xfId="296"/>
    <cellStyle name="Normal_Sheet1 2" xfId="297"/>
    <cellStyle name="Normal_Sheet1 2 2" xfId="298"/>
    <cellStyle name="Normal_Sheet1 2 3" xfId="299"/>
    <cellStyle name="Normal_Sheet1 2 4" xfId="300"/>
    <cellStyle name="Normal_Sheet1 2 5" xfId="301"/>
    <cellStyle name="Normal_Sheet1 2 6" xfId="302"/>
    <cellStyle name="Normal_Sheet1 2 7" xfId="303"/>
    <cellStyle name="Normal_Sheet1 3" xfId="304"/>
    <cellStyle name="Normal_Sheet1 4" xfId="305"/>
    <cellStyle name="Normal_Sheet1 5" xfId="306"/>
    <cellStyle name="Normal_Sheet1 5 2" xfId="307"/>
    <cellStyle name="Normal_Sheet1 5 3" xfId="308"/>
    <cellStyle name="Normal_Sheet1 5 4" xfId="309"/>
    <cellStyle name="Normal_Sheet1 5 5" xfId="310"/>
    <cellStyle name="Normal_Sheet1 5 6" xfId="311"/>
    <cellStyle name="Normal_Sheet1 6" xfId="312"/>
    <cellStyle name="Note" xfId="313"/>
    <cellStyle name="Output" xfId="314"/>
    <cellStyle name="Percent" xfId="315"/>
    <cellStyle name="Percent 2" xfId="316"/>
    <cellStyle name="Percent 2 2" xfId="317"/>
    <cellStyle name="Percent 2 2 2" xfId="318"/>
    <cellStyle name="Percent 2 2 2 2" xfId="319"/>
    <cellStyle name="Percent 2 2 3" xfId="320"/>
    <cellStyle name="Percent 2 3" xfId="321"/>
    <cellStyle name="Percent 2 3 2" xfId="322"/>
    <cellStyle name="Percent 2 4" xfId="323"/>
    <cellStyle name="Percent 2 4 2" xfId="324"/>
    <cellStyle name="Percent 2 5" xfId="325"/>
    <cellStyle name="Percent 3" xfId="326"/>
    <cellStyle name="Percent 3 2" xfId="327"/>
    <cellStyle name="Percent 4" xfId="328"/>
    <cellStyle name="Percent 67 2" xfId="329"/>
    <cellStyle name="SHEET" xfId="330"/>
    <cellStyle name="Title" xfId="331"/>
    <cellStyle name="Total" xfId="332"/>
    <cellStyle name="Warning Text" xfId="3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OVERNMENT%20FINANCE%20DIVISION\1_Current%20Macroeconomic%20Situation(CMES)\CMEs%202071-72\CMEs%2011%20months\Final\Current%20Macroeconomic%20Situation%20(English)%202072-4%20Tables%2046%20(Based%20on%20Eleven%20Months%20Data%20of%202071-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00677\AppData\Local\Microsoft\Windows\Temporary%20Internet%20Files\Content.IE5\EZ8SDVAG\Trade\5.month\CME_External%20Sectors_Five-months_2073-7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rb\Desktop\CME%205%20months\Source\Gov_Fin\CME_%20Tables_47_Five%20_Months_2072-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MS"/>
      <sheetName val="CBS"/>
      <sheetName val="ODCS"/>
      <sheetName val="CALCB"/>
      <sheetName val="CALDB"/>
      <sheetName val="CALFC"/>
      <sheetName val="Deposits"/>
      <sheetName val="Sect credit"/>
      <sheetName val="Secu Credit"/>
      <sheetName val="Loan to Gov Ent"/>
      <sheetName val="Outright Sale"/>
      <sheetName val="Repos"/>
      <sheetName val="SLF Trans"/>
      <sheetName val="TBs 91_364"/>
      <sheetName val="Inter_Bank"/>
      <sheetName val="Int Rate"/>
      <sheetName val="Purchase, Sale of CFC"/>
      <sheetName val="IC Purchase"/>
      <sheetName val="Stock Mkt Indicator"/>
      <sheetName val="Issue Approval "/>
      <sheetName val="Listed Co"/>
      <sheetName val="Share Mkt Acti"/>
      <sheetName val="Turnover Detail"/>
      <sheetName val="Securities List"/>
      <sheetName val="cpI_New "/>
      <sheetName val="CPI YoY"/>
      <sheetName val="WPI"/>
      <sheetName val="WPI YOY"/>
      <sheetName val="NSWI"/>
      <sheetName val="GBO"/>
      <sheetName val="Revenue"/>
      <sheetName val="Fresh TBs"/>
      <sheetName val="ODD"/>
      <sheetName val="Direction"/>
      <sheetName val="X-India"/>
      <sheetName val="X-China"/>
      <sheetName val="X-Other"/>
      <sheetName val="M-India"/>
      <sheetName val="M-China"/>
      <sheetName val="M-Other"/>
      <sheetName val="M_India$"/>
      <sheetName val="BOP"/>
      <sheetName val="ReserveRs"/>
      <sheetName val="Reserves $"/>
      <sheetName val="Ex R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
      <sheetName val="X-India"/>
      <sheetName val="X-China"/>
      <sheetName val="X-Other"/>
      <sheetName val="M-India"/>
      <sheetName val="M-China"/>
      <sheetName val="M-Other"/>
      <sheetName val="Customwise Trade"/>
      <sheetName val="M_India$"/>
      <sheetName val="X&amp;MPrice Index &amp;TO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GBO "/>
      <sheetName val="Revenue"/>
      <sheetName val="OD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kitco.com/gold.londonfix.html"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165"/>
  <sheetViews>
    <sheetView tabSelected="1" zoomScalePageLayoutView="0" workbookViewId="0" topLeftCell="A28">
      <selection activeCell="J39" sqref="J39"/>
    </sheetView>
  </sheetViews>
  <sheetFormatPr defaultColWidth="9.140625" defaultRowHeight="15"/>
  <cols>
    <col min="1" max="1" width="10.421875" style="2" customWidth="1"/>
    <col min="2" max="4" width="9.140625" style="2" customWidth="1"/>
    <col min="5" max="5" width="31.140625" style="2" customWidth="1"/>
    <col min="6" max="16384" width="9.140625" style="2" customWidth="1"/>
  </cols>
  <sheetData>
    <row r="1" spans="1:9" ht="20.25">
      <c r="A1" s="1404" t="s">
        <v>0</v>
      </c>
      <c r="B1" s="1404"/>
      <c r="C1" s="1404"/>
      <c r="D1" s="1404"/>
      <c r="E1" s="1405"/>
      <c r="F1" s="1"/>
      <c r="G1" s="1"/>
      <c r="H1" s="1"/>
      <c r="I1" s="1"/>
    </row>
    <row r="2" spans="1:9" s="4" customFormat="1" ht="15.75">
      <c r="A2" s="1406" t="s">
        <v>1080</v>
      </c>
      <c r="B2" s="1406"/>
      <c r="C2" s="1406"/>
      <c r="D2" s="1406"/>
      <c r="E2" s="1407"/>
      <c r="F2" s="3"/>
      <c r="G2" s="3"/>
      <c r="H2" s="3"/>
      <c r="I2" s="3"/>
    </row>
    <row r="3" spans="1:10" ht="15.75">
      <c r="A3" s="6" t="s">
        <v>1</v>
      </c>
      <c r="B3" s="6" t="s">
        <v>2</v>
      </c>
      <c r="C3" s="5"/>
      <c r="D3" s="5"/>
      <c r="E3" s="5"/>
      <c r="J3" s="5"/>
    </row>
    <row r="4" spans="1:13" ht="15.75" customHeight="1">
      <c r="A4" s="1403">
        <v>1</v>
      </c>
      <c r="B4" s="2" t="s">
        <v>3</v>
      </c>
      <c r="C4" s="7"/>
      <c r="D4" s="7"/>
      <c r="E4" s="7"/>
      <c r="F4" s="7"/>
      <c r="G4" s="7"/>
      <c r="H4" s="7"/>
      <c r="I4" s="7"/>
      <c r="J4" s="7"/>
      <c r="K4" s="7"/>
      <c r="L4" s="7"/>
      <c r="M4" s="7"/>
    </row>
    <row r="5" spans="1:5" ht="15.75">
      <c r="A5" s="1402">
        <f>A4+1</f>
        <v>2</v>
      </c>
      <c r="B5" s="2" t="s">
        <v>4</v>
      </c>
      <c r="C5" s="5"/>
      <c r="D5" s="5"/>
      <c r="E5" s="5"/>
    </row>
    <row r="6" spans="1:6" ht="15.75">
      <c r="A6" s="1402">
        <f>A5+1</f>
        <v>3</v>
      </c>
      <c r="B6" s="8" t="s">
        <v>5</v>
      </c>
      <c r="C6" s="5"/>
      <c r="D6" s="5"/>
      <c r="E6" s="5"/>
      <c r="F6" s="7"/>
    </row>
    <row r="7" spans="1:5" ht="15.75">
      <c r="A7" s="1402">
        <f>A6+1</f>
        <v>4</v>
      </c>
      <c r="B7" s="5" t="s">
        <v>6</v>
      </c>
      <c r="C7" s="5"/>
      <c r="D7" s="5"/>
      <c r="E7" s="5"/>
    </row>
    <row r="8" spans="1:19" ht="15.75">
      <c r="A8" s="1402">
        <f>A7+1</f>
        <v>5</v>
      </c>
      <c r="B8" s="5" t="s">
        <v>7</v>
      </c>
      <c r="C8" s="5"/>
      <c r="D8" s="5"/>
      <c r="E8" s="5"/>
      <c r="F8" s="7"/>
      <c r="G8" s="9"/>
      <c r="H8" s="9"/>
      <c r="I8" s="9"/>
      <c r="J8" s="9"/>
      <c r="K8" s="9"/>
      <c r="L8" s="9"/>
      <c r="M8" s="9"/>
      <c r="N8" s="9"/>
      <c r="O8" s="9"/>
      <c r="P8" s="9"/>
      <c r="Q8" s="9"/>
      <c r="R8" s="9"/>
      <c r="S8" s="9"/>
    </row>
    <row r="9" spans="1:5" ht="15.75">
      <c r="A9" s="1402">
        <f>A8+1</f>
        <v>6</v>
      </c>
      <c r="B9" s="5" t="s">
        <v>8</v>
      </c>
      <c r="C9" s="5"/>
      <c r="D9" s="5"/>
      <c r="E9" s="5"/>
    </row>
    <row r="10" spans="1:10" s="6" customFormat="1" ht="15.75">
      <c r="A10" s="1403"/>
      <c r="B10" s="6" t="s">
        <v>9</v>
      </c>
      <c r="C10" s="10"/>
      <c r="D10" s="10"/>
      <c r="E10" s="10"/>
      <c r="F10" s="7"/>
      <c r="J10" s="2"/>
    </row>
    <row r="11" spans="1:5" ht="15.75">
      <c r="A11" s="1402">
        <f>A9+1</f>
        <v>7</v>
      </c>
      <c r="B11" s="2" t="s">
        <v>10</v>
      </c>
      <c r="C11" s="5"/>
      <c r="D11" s="5"/>
      <c r="E11" s="5"/>
    </row>
    <row r="12" spans="1:10" ht="15.75">
      <c r="A12" s="1403">
        <f>A11+1</f>
        <v>8</v>
      </c>
      <c r="B12" s="5" t="s">
        <v>11</v>
      </c>
      <c r="C12" s="5"/>
      <c r="D12" s="5"/>
      <c r="E12" s="5"/>
      <c r="F12" s="7"/>
      <c r="J12" s="6"/>
    </row>
    <row r="13" spans="1:10" ht="15.75">
      <c r="A13" s="1403">
        <f aca="true" t="shared" si="0" ref="A13:A25">A12+1</f>
        <v>9</v>
      </c>
      <c r="B13" s="5" t="s">
        <v>12</v>
      </c>
      <c r="C13" s="5"/>
      <c r="D13" s="5"/>
      <c r="E13" s="5"/>
      <c r="F13" s="7"/>
      <c r="J13" s="6"/>
    </row>
    <row r="14" spans="1:6" ht="15.75">
      <c r="A14" s="1403">
        <f t="shared" si="0"/>
        <v>10</v>
      </c>
      <c r="B14" s="5" t="s">
        <v>13</v>
      </c>
      <c r="C14" s="5"/>
      <c r="D14" s="5"/>
      <c r="E14" s="5"/>
      <c r="F14" s="7"/>
    </row>
    <row r="15" spans="1:6" ht="15.75">
      <c r="A15" s="1403">
        <f t="shared" si="0"/>
        <v>11</v>
      </c>
      <c r="B15" s="5" t="s">
        <v>14</v>
      </c>
      <c r="C15" s="5"/>
      <c r="D15" s="5"/>
      <c r="E15" s="5"/>
      <c r="F15" s="7"/>
    </row>
    <row r="16" spans="1:6" ht="15.75">
      <c r="A16" s="1403">
        <f t="shared" si="0"/>
        <v>12</v>
      </c>
      <c r="B16" s="5" t="s">
        <v>15</v>
      </c>
      <c r="C16" s="5"/>
      <c r="D16" s="5"/>
      <c r="E16" s="5"/>
      <c r="F16" s="7"/>
    </row>
    <row r="17" spans="1:6" ht="15.75">
      <c r="A17" s="1403">
        <f t="shared" si="0"/>
        <v>13</v>
      </c>
      <c r="B17" s="5" t="s">
        <v>16</v>
      </c>
      <c r="C17" s="5"/>
      <c r="D17" s="5"/>
      <c r="E17" s="5"/>
      <c r="F17" s="7"/>
    </row>
    <row r="18" spans="1:6" ht="15.75">
      <c r="A18" s="1403">
        <f t="shared" si="0"/>
        <v>14</v>
      </c>
      <c r="B18" s="5" t="s">
        <v>1081</v>
      </c>
      <c r="C18" s="5"/>
      <c r="D18" s="5"/>
      <c r="E18" s="5"/>
      <c r="F18" s="7"/>
    </row>
    <row r="19" spans="1:7" ht="15.75">
      <c r="A19" s="1403">
        <f t="shared" si="0"/>
        <v>15</v>
      </c>
      <c r="B19" s="5" t="s">
        <v>17</v>
      </c>
      <c r="C19" s="5"/>
      <c r="D19" s="5"/>
      <c r="E19" s="5"/>
      <c r="F19" s="7"/>
      <c r="G19" s="5"/>
    </row>
    <row r="20" spans="1:7" ht="15.75">
      <c r="A20" s="1403">
        <f t="shared" si="0"/>
        <v>16</v>
      </c>
      <c r="B20" s="5" t="s">
        <v>679</v>
      </c>
      <c r="C20" s="5"/>
      <c r="D20" s="5"/>
      <c r="E20" s="5"/>
      <c r="F20" s="7"/>
      <c r="G20" s="5"/>
    </row>
    <row r="21" spans="1:10" ht="15.75">
      <c r="A21" s="1403">
        <f t="shared" si="0"/>
        <v>17</v>
      </c>
      <c r="B21" s="5" t="s">
        <v>623</v>
      </c>
      <c r="C21" s="5"/>
      <c r="D21" s="5"/>
      <c r="E21" s="5"/>
      <c r="F21" s="7"/>
      <c r="J21" s="6"/>
    </row>
    <row r="22" spans="1:6" ht="15.75">
      <c r="A22" s="1403">
        <f t="shared" si="0"/>
        <v>18</v>
      </c>
      <c r="B22" s="5" t="s">
        <v>1082</v>
      </c>
      <c r="C22" s="5"/>
      <c r="D22" s="5"/>
      <c r="E22" s="5"/>
      <c r="F22" s="7"/>
    </row>
    <row r="23" spans="1:6" ht="15.75">
      <c r="A23" s="1403">
        <f t="shared" si="0"/>
        <v>19</v>
      </c>
      <c r="B23" s="11" t="s">
        <v>19</v>
      </c>
      <c r="C23" s="5"/>
      <c r="D23" s="5"/>
      <c r="E23" s="5"/>
      <c r="F23" s="7"/>
    </row>
    <row r="24" spans="1:12" ht="15.75">
      <c r="A24" s="1403">
        <f t="shared" si="0"/>
        <v>20</v>
      </c>
      <c r="B24" s="11" t="s">
        <v>20</v>
      </c>
      <c r="C24" s="11"/>
      <c r="D24" s="11"/>
      <c r="E24" s="11"/>
      <c r="F24" s="7"/>
      <c r="G24" s="11"/>
      <c r="H24" s="11"/>
      <c r="I24" s="11"/>
      <c r="J24" s="11"/>
      <c r="K24" s="11"/>
      <c r="L24" s="11"/>
    </row>
    <row r="25" spans="1:6" ht="15.75">
      <c r="A25" s="1403">
        <f t="shared" si="0"/>
        <v>21</v>
      </c>
      <c r="B25" s="11" t="s">
        <v>1083</v>
      </c>
      <c r="C25" s="5"/>
      <c r="D25" s="5"/>
      <c r="E25" s="5"/>
      <c r="F25" s="7"/>
    </row>
    <row r="26" spans="1:10" ht="15.75">
      <c r="A26" s="1403"/>
      <c r="B26" s="10" t="s">
        <v>21</v>
      </c>
      <c r="C26" s="5"/>
      <c r="D26" s="5"/>
      <c r="E26" s="5"/>
      <c r="F26" s="7"/>
      <c r="J26" s="6"/>
    </row>
    <row r="27" spans="1:5" ht="15.75">
      <c r="A27" s="1402">
        <f>A25+1</f>
        <v>22</v>
      </c>
      <c r="B27" s="5" t="s">
        <v>22</v>
      </c>
      <c r="C27" s="5"/>
      <c r="D27" s="5"/>
      <c r="E27" s="5"/>
    </row>
    <row r="28" spans="1:6" ht="15.75">
      <c r="A28" s="1403">
        <f>A27+1</f>
        <v>23</v>
      </c>
      <c r="B28" s="5" t="s">
        <v>23</v>
      </c>
      <c r="C28" s="5"/>
      <c r="D28" s="5"/>
      <c r="E28" s="5"/>
      <c r="F28" s="7"/>
    </row>
    <row r="29" spans="1:11" ht="15.75">
      <c r="A29" s="1403">
        <f>A28+1</f>
        <v>24</v>
      </c>
      <c r="B29" s="5" t="s">
        <v>24</v>
      </c>
      <c r="C29" s="5"/>
      <c r="D29" s="5"/>
      <c r="E29" s="5"/>
      <c r="F29" s="7"/>
      <c r="H29" s="5"/>
      <c r="I29" s="5"/>
      <c r="J29" s="5"/>
      <c r="K29" s="5"/>
    </row>
    <row r="30" spans="1:10" ht="15.75">
      <c r="A30" s="1403"/>
      <c r="B30" s="12" t="s">
        <v>25</v>
      </c>
      <c r="C30" s="5"/>
      <c r="D30" s="5"/>
      <c r="E30" s="5"/>
      <c r="F30" s="7"/>
      <c r="J30" s="5"/>
    </row>
    <row r="31" spans="1:10" ht="15.75">
      <c r="A31" s="1402">
        <f>A29+1</f>
        <v>25</v>
      </c>
      <c r="B31" s="5" t="s">
        <v>26</v>
      </c>
      <c r="J31" s="5"/>
    </row>
    <row r="32" spans="1:10" ht="15.75">
      <c r="A32" s="1403">
        <f>A31+1</f>
        <v>26</v>
      </c>
      <c r="B32" s="5" t="s">
        <v>27</v>
      </c>
      <c r="C32" s="5"/>
      <c r="D32" s="5"/>
      <c r="E32" s="5"/>
      <c r="F32" s="7"/>
      <c r="J32" s="5"/>
    </row>
    <row r="33" spans="1:10" ht="15.75">
      <c r="A33" s="1403">
        <f aca="true" t="shared" si="1" ref="A33:A40">A32+1</f>
        <v>27</v>
      </c>
      <c r="B33" s="2" t="s">
        <v>28</v>
      </c>
      <c r="C33" s="5"/>
      <c r="D33" s="5"/>
      <c r="E33" s="5"/>
      <c r="F33" s="7"/>
      <c r="J33" s="10"/>
    </row>
    <row r="34" spans="1:10" ht="15.75">
      <c r="A34" s="1403">
        <f t="shared" si="1"/>
        <v>28</v>
      </c>
      <c r="B34" s="2" t="s">
        <v>29</v>
      </c>
      <c r="C34" s="5"/>
      <c r="D34" s="5"/>
      <c r="E34" s="5"/>
      <c r="F34" s="7"/>
      <c r="J34" s="5"/>
    </row>
    <row r="35" spans="1:10" ht="15.75">
      <c r="A35" s="1403">
        <f t="shared" si="1"/>
        <v>29</v>
      </c>
      <c r="B35" s="2" t="s">
        <v>30</v>
      </c>
      <c r="C35" s="5"/>
      <c r="D35" s="5"/>
      <c r="E35" s="5"/>
      <c r="F35" s="7"/>
      <c r="J35" s="5"/>
    </row>
    <row r="36" spans="1:10" ht="15.75">
      <c r="A36" s="1403">
        <f t="shared" si="1"/>
        <v>30</v>
      </c>
      <c r="B36" s="2" t="s">
        <v>31</v>
      </c>
      <c r="C36" s="5"/>
      <c r="D36" s="5"/>
      <c r="E36" s="5"/>
      <c r="F36" s="7"/>
      <c r="J36" s="5"/>
    </row>
    <row r="37" spans="1:10" ht="15.75">
      <c r="A37" s="1403">
        <f t="shared" si="1"/>
        <v>31</v>
      </c>
      <c r="B37" s="2" t="s">
        <v>33</v>
      </c>
      <c r="C37" s="5"/>
      <c r="D37" s="5"/>
      <c r="E37" s="5"/>
      <c r="F37" s="7"/>
      <c r="J37" s="10"/>
    </row>
    <row r="38" spans="1:10" ht="15.75">
      <c r="A38" s="1403">
        <f t="shared" si="1"/>
        <v>32</v>
      </c>
      <c r="B38" s="2" t="s">
        <v>34</v>
      </c>
      <c r="C38" s="5"/>
      <c r="D38" s="5"/>
      <c r="E38" s="5"/>
      <c r="F38" s="7"/>
      <c r="J38" s="10"/>
    </row>
    <row r="39" spans="1:10" ht="15.75">
      <c r="A39" s="1403">
        <f t="shared" si="1"/>
        <v>33</v>
      </c>
      <c r="B39" s="2" t="s">
        <v>35</v>
      </c>
      <c r="C39" s="5"/>
      <c r="D39" s="5"/>
      <c r="E39" s="5"/>
      <c r="F39" s="7"/>
      <c r="J39" s="10"/>
    </row>
    <row r="40" spans="1:10" ht="15.75">
      <c r="A40" s="1403">
        <f t="shared" si="1"/>
        <v>34</v>
      </c>
      <c r="B40" s="2" t="s">
        <v>36</v>
      </c>
      <c r="C40" s="5"/>
      <c r="D40" s="5"/>
      <c r="E40" s="5"/>
      <c r="F40" s="7"/>
      <c r="J40" s="10"/>
    </row>
    <row r="41" spans="1:10" ht="15.75">
      <c r="A41" s="1402"/>
      <c r="B41" s="6" t="s">
        <v>37</v>
      </c>
      <c r="C41" s="5"/>
      <c r="D41" s="5"/>
      <c r="E41" s="5"/>
      <c r="J41" s="5"/>
    </row>
    <row r="42" spans="1:10" ht="15.75">
      <c r="A42" s="1403">
        <f>A40+1</f>
        <v>35</v>
      </c>
      <c r="B42" s="2" t="s">
        <v>37</v>
      </c>
      <c r="C42" s="5"/>
      <c r="D42" s="5"/>
      <c r="E42" s="5"/>
      <c r="F42" s="7"/>
      <c r="J42" s="5"/>
    </row>
    <row r="43" spans="1:5" ht="15.75">
      <c r="A43" s="1402">
        <f>A42+1</f>
        <v>36</v>
      </c>
      <c r="B43" s="2" t="s">
        <v>38</v>
      </c>
      <c r="C43" s="5"/>
      <c r="D43" s="5"/>
      <c r="E43" s="5"/>
    </row>
    <row r="44" spans="1:10" ht="15.75">
      <c r="A44" s="1403"/>
      <c r="B44" s="6" t="s">
        <v>39</v>
      </c>
      <c r="F44" s="7"/>
      <c r="J44" s="11"/>
    </row>
    <row r="45" spans="1:10" ht="15.75">
      <c r="A45" s="1402">
        <f>A43+1</f>
        <v>37</v>
      </c>
      <c r="B45" s="2" t="s">
        <v>40</v>
      </c>
      <c r="C45" s="5"/>
      <c r="D45" s="5"/>
      <c r="E45" s="5"/>
      <c r="J45" s="11"/>
    </row>
    <row r="46" spans="1:6" ht="15.75">
      <c r="A46" s="1403">
        <f>A45+1</f>
        <v>38</v>
      </c>
      <c r="B46" s="2" t="s">
        <v>41</v>
      </c>
      <c r="F46" s="7"/>
    </row>
    <row r="47" spans="1:6" ht="15.75">
      <c r="A47" s="1403">
        <f>A46+1</f>
        <v>39</v>
      </c>
      <c r="B47" s="2" t="s">
        <v>42</v>
      </c>
      <c r="F47" s="7"/>
    </row>
    <row r="48" spans="1:5" ht="15.75">
      <c r="A48" s="5"/>
      <c r="B48" s="5"/>
      <c r="C48" s="5"/>
      <c r="D48" s="5"/>
      <c r="E48" s="5"/>
    </row>
    <row r="49" spans="1:5" ht="15.75">
      <c r="A49" s="5"/>
      <c r="B49" s="5"/>
      <c r="C49" s="5"/>
      <c r="D49" s="5"/>
      <c r="E49" s="5"/>
    </row>
    <row r="50" spans="1:5" ht="15.75">
      <c r="A50" s="5"/>
      <c r="B50" s="5"/>
      <c r="C50" s="5"/>
      <c r="D50" s="5"/>
      <c r="E50" s="5"/>
    </row>
    <row r="51" spans="1:5" ht="15.75">
      <c r="A51" s="5"/>
      <c r="B51" s="5"/>
      <c r="C51" s="5"/>
      <c r="D51" s="5"/>
      <c r="E51" s="5"/>
    </row>
    <row r="52" spans="1:5" ht="15.75">
      <c r="A52" s="5"/>
      <c r="B52" s="5"/>
      <c r="C52" s="5"/>
      <c r="D52" s="5"/>
      <c r="E52" s="5"/>
    </row>
    <row r="53" spans="1:5" ht="15.75">
      <c r="A53" s="5"/>
      <c r="B53" s="5"/>
      <c r="C53" s="5"/>
      <c r="D53" s="5"/>
      <c r="E53" s="5"/>
    </row>
    <row r="54" spans="1:5" ht="15.75">
      <c r="A54" s="5"/>
      <c r="B54" s="5"/>
      <c r="C54" s="5"/>
      <c r="D54" s="5"/>
      <c r="E54" s="5"/>
    </row>
    <row r="55" spans="1:5" ht="15.75">
      <c r="A55" s="5"/>
      <c r="B55" s="5"/>
      <c r="C55" s="5"/>
      <c r="D55" s="5"/>
      <c r="E55" s="5"/>
    </row>
    <row r="56" spans="1:5" ht="15.75">
      <c r="A56" s="5"/>
      <c r="B56" s="5"/>
      <c r="C56" s="5"/>
      <c r="D56" s="5"/>
      <c r="E56" s="5"/>
    </row>
    <row r="57" spans="1:5" ht="15.75">
      <c r="A57" s="5"/>
      <c r="B57" s="5"/>
      <c r="C57" s="5"/>
      <c r="D57" s="5"/>
      <c r="E57" s="5"/>
    </row>
    <row r="58" spans="1:5" ht="15.75">
      <c r="A58" s="5"/>
      <c r="B58" s="5"/>
      <c r="C58" s="5"/>
      <c r="D58" s="5"/>
      <c r="E58" s="5"/>
    </row>
    <row r="59" spans="1:5" ht="15.75">
      <c r="A59" s="5"/>
      <c r="B59" s="5"/>
      <c r="C59" s="5"/>
      <c r="D59" s="5"/>
      <c r="E59" s="5"/>
    </row>
    <row r="60" spans="1:5" ht="15.75">
      <c r="A60" s="5"/>
      <c r="B60" s="5"/>
      <c r="C60" s="5"/>
      <c r="D60" s="5"/>
      <c r="E60" s="5"/>
    </row>
    <row r="61" spans="1:5" ht="15.75">
      <c r="A61" s="5"/>
      <c r="B61" s="5"/>
      <c r="C61" s="5"/>
      <c r="D61" s="5"/>
      <c r="E61" s="5"/>
    </row>
    <row r="62" spans="1:5" ht="15.75">
      <c r="A62" s="5"/>
      <c r="B62" s="5"/>
      <c r="C62" s="5"/>
      <c r="D62" s="5"/>
      <c r="E62" s="5"/>
    </row>
    <row r="63" spans="1:5" ht="15.75">
      <c r="A63" s="5"/>
      <c r="B63" s="5"/>
      <c r="C63" s="5"/>
      <c r="D63" s="5"/>
      <c r="E63" s="5"/>
    </row>
    <row r="64" spans="1:5" ht="15.75">
      <c r="A64" s="5"/>
      <c r="B64" s="5"/>
      <c r="C64" s="5"/>
      <c r="D64" s="5"/>
      <c r="E64" s="5"/>
    </row>
    <row r="65" spans="1:5" ht="15.75">
      <c r="A65" s="5"/>
      <c r="B65" s="5"/>
      <c r="C65" s="5"/>
      <c r="D65" s="5"/>
      <c r="E65" s="5"/>
    </row>
    <row r="66" spans="1:5" ht="15.75">
      <c r="A66" s="5"/>
      <c r="B66" s="5"/>
      <c r="C66" s="5"/>
      <c r="D66" s="5"/>
      <c r="E66" s="5"/>
    </row>
    <row r="67" spans="1:5" ht="15.75">
      <c r="A67" s="5"/>
      <c r="B67" s="5"/>
      <c r="C67" s="5"/>
      <c r="D67" s="5"/>
      <c r="E67" s="5"/>
    </row>
    <row r="68" spans="1:5" ht="15.75">
      <c r="A68" s="5"/>
      <c r="B68" s="5"/>
      <c r="C68" s="5"/>
      <c r="D68" s="5"/>
      <c r="E68" s="5"/>
    </row>
    <row r="69" spans="1:5" ht="15.75">
      <c r="A69" s="5"/>
      <c r="B69" s="5"/>
      <c r="C69" s="5"/>
      <c r="D69" s="5"/>
      <c r="E69" s="5"/>
    </row>
    <row r="70" spans="1:5" ht="15.75">
      <c r="A70" s="5"/>
      <c r="B70" s="5"/>
      <c r="C70" s="5"/>
      <c r="D70" s="5"/>
      <c r="E70" s="5"/>
    </row>
    <row r="71" spans="1:5" ht="15.75">
      <c r="A71" s="5"/>
      <c r="B71" s="5"/>
      <c r="C71" s="5"/>
      <c r="D71" s="5"/>
      <c r="E71" s="5"/>
    </row>
    <row r="72" spans="1:5" ht="15.75">
      <c r="A72" s="5"/>
      <c r="B72" s="5"/>
      <c r="C72" s="5"/>
      <c r="D72" s="5"/>
      <c r="E72" s="5"/>
    </row>
    <row r="73" spans="1:5" ht="15.75">
      <c r="A73" s="5"/>
      <c r="B73" s="5"/>
      <c r="C73" s="5"/>
      <c r="D73" s="5"/>
      <c r="E73" s="5"/>
    </row>
    <row r="74" spans="1:5" ht="15.75">
      <c r="A74" s="5"/>
      <c r="B74" s="5"/>
      <c r="C74" s="5"/>
      <c r="D74" s="5"/>
      <c r="E74" s="5"/>
    </row>
    <row r="75" spans="1:5" ht="15.75">
      <c r="A75" s="5"/>
      <c r="B75" s="5"/>
      <c r="C75" s="5"/>
      <c r="D75" s="5"/>
      <c r="E75" s="5"/>
    </row>
    <row r="76" spans="1:5" ht="15.75">
      <c r="A76" s="5"/>
      <c r="B76" s="5"/>
      <c r="C76" s="5"/>
      <c r="D76" s="5"/>
      <c r="E76" s="5"/>
    </row>
    <row r="77" spans="1:5" ht="15.75">
      <c r="A77" s="5"/>
      <c r="B77" s="5"/>
      <c r="C77" s="5"/>
      <c r="D77" s="5"/>
      <c r="E77" s="5"/>
    </row>
    <row r="78" spans="1:5" ht="15.75">
      <c r="A78" s="5"/>
      <c r="B78" s="5"/>
      <c r="C78" s="5"/>
      <c r="D78" s="5"/>
      <c r="E78" s="5"/>
    </row>
    <row r="79" spans="1:5" ht="15.75">
      <c r="A79" s="5"/>
      <c r="B79" s="5"/>
      <c r="C79" s="5"/>
      <c r="D79" s="5"/>
      <c r="E79" s="5"/>
    </row>
    <row r="80" spans="1:5" ht="15.75">
      <c r="A80" s="5"/>
      <c r="B80" s="5"/>
      <c r="C80" s="5"/>
      <c r="D80" s="5"/>
      <c r="E80" s="5"/>
    </row>
    <row r="81" spans="1:5" ht="15.75">
      <c r="A81" s="5"/>
      <c r="B81" s="5"/>
      <c r="C81" s="5"/>
      <c r="D81" s="5"/>
      <c r="E81" s="5"/>
    </row>
    <row r="82" spans="1:5" ht="15.75">
      <c r="A82" s="5"/>
      <c r="B82" s="5"/>
      <c r="C82" s="5"/>
      <c r="D82" s="5"/>
      <c r="E82" s="5"/>
    </row>
    <row r="83" spans="1:5" ht="15.75">
      <c r="A83" s="5"/>
      <c r="B83" s="5"/>
      <c r="C83" s="5"/>
      <c r="D83" s="5"/>
      <c r="E83" s="5"/>
    </row>
    <row r="84" spans="1:5" ht="15.75">
      <c r="A84" s="5"/>
      <c r="B84" s="5"/>
      <c r="C84" s="5"/>
      <c r="D84" s="5"/>
      <c r="E84" s="5"/>
    </row>
    <row r="85" spans="1:5" ht="15.75">
      <c r="A85" s="5"/>
      <c r="B85" s="5"/>
      <c r="C85" s="5"/>
      <c r="D85" s="5"/>
      <c r="E85" s="5"/>
    </row>
    <row r="86" spans="1:5" ht="15.75">
      <c r="A86" s="5"/>
      <c r="B86" s="5"/>
      <c r="C86" s="5"/>
      <c r="D86" s="5"/>
      <c r="E86" s="5"/>
    </row>
    <row r="87" spans="1:5" ht="15.75">
      <c r="A87" s="5"/>
      <c r="B87" s="5"/>
      <c r="C87" s="5"/>
      <c r="D87" s="5"/>
      <c r="E87" s="5"/>
    </row>
    <row r="88" spans="1:5" ht="15.75">
      <c r="A88" s="5"/>
      <c r="B88" s="5"/>
      <c r="C88" s="5"/>
      <c r="D88" s="5"/>
      <c r="E88" s="5"/>
    </row>
    <row r="89" spans="1:5" ht="15.75">
      <c r="A89" s="5"/>
      <c r="B89" s="5"/>
      <c r="C89" s="5"/>
      <c r="D89" s="5"/>
      <c r="E89" s="5"/>
    </row>
    <row r="90" spans="1:5" ht="15.75">
      <c r="A90" s="5"/>
      <c r="B90" s="5"/>
      <c r="C90" s="5"/>
      <c r="D90" s="5"/>
      <c r="E90" s="5"/>
    </row>
    <row r="91" spans="1:5" ht="15.75">
      <c r="A91" s="5"/>
      <c r="B91" s="5"/>
      <c r="C91" s="5"/>
      <c r="D91" s="5"/>
      <c r="E91" s="5"/>
    </row>
    <row r="92" spans="1:5" ht="15.75">
      <c r="A92" s="5"/>
      <c r="B92" s="5"/>
      <c r="C92" s="5"/>
      <c r="D92" s="5"/>
      <c r="E92" s="5"/>
    </row>
    <row r="93" spans="1:5" ht="15.75">
      <c r="A93" s="5"/>
      <c r="B93" s="5"/>
      <c r="C93" s="5"/>
      <c r="D93" s="5"/>
      <c r="E93" s="5"/>
    </row>
    <row r="94" spans="1:5" ht="15.75">
      <c r="A94" s="5"/>
      <c r="B94" s="5"/>
      <c r="C94" s="5"/>
      <c r="D94" s="5"/>
      <c r="E94" s="5"/>
    </row>
    <row r="95" spans="1:5" ht="15.75">
      <c r="A95" s="5"/>
      <c r="B95" s="5"/>
      <c r="C95" s="5"/>
      <c r="D95" s="5"/>
      <c r="E95" s="5"/>
    </row>
    <row r="96" spans="1:5" ht="15.75">
      <c r="A96" s="5"/>
      <c r="B96" s="5"/>
      <c r="C96" s="5"/>
      <c r="D96" s="5"/>
      <c r="E96" s="5"/>
    </row>
    <row r="97" spans="1:5" ht="15.75">
      <c r="A97" s="5"/>
      <c r="B97" s="5"/>
      <c r="C97" s="5"/>
      <c r="D97" s="5"/>
      <c r="E97" s="5"/>
    </row>
    <row r="98" spans="1:5" ht="15.75">
      <c r="A98" s="5"/>
      <c r="B98" s="5"/>
      <c r="C98" s="5"/>
      <c r="D98" s="5"/>
      <c r="E98" s="5"/>
    </row>
    <row r="99" spans="1:5" ht="15.75">
      <c r="A99" s="5"/>
      <c r="B99" s="5"/>
      <c r="C99" s="5"/>
      <c r="D99" s="5"/>
      <c r="E99" s="5"/>
    </row>
    <row r="100" spans="1:5" ht="15.75">
      <c r="A100" s="5"/>
      <c r="B100" s="5"/>
      <c r="C100" s="5"/>
      <c r="D100" s="5"/>
      <c r="E100" s="5"/>
    </row>
    <row r="101" spans="1:5" ht="15.75">
      <c r="A101" s="5"/>
      <c r="B101" s="5"/>
      <c r="C101" s="5"/>
      <c r="D101" s="5"/>
      <c r="E101" s="5"/>
    </row>
    <row r="102" spans="1:5" ht="15.75">
      <c r="A102" s="5"/>
      <c r="B102" s="5"/>
      <c r="C102" s="5"/>
      <c r="D102" s="5"/>
      <c r="E102" s="5"/>
    </row>
    <row r="103" spans="1:5" ht="15.75">
      <c r="A103" s="5"/>
      <c r="B103" s="5"/>
      <c r="C103" s="5"/>
      <c r="D103" s="5"/>
      <c r="E103" s="5"/>
    </row>
    <row r="104" spans="1:5" ht="15.75">
      <c r="A104" s="5"/>
      <c r="B104" s="5"/>
      <c r="C104" s="5"/>
      <c r="D104" s="5"/>
      <c r="E104" s="5"/>
    </row>
    <row r="105" spans="1:5" ht="15.75">
      <c r="A105" s="5"/>
      <c r="B105" s="5"/>
      <c r="C105" s="5"/>
      <c r="D105" s="5"/>
      <c r="E105" s="5"/>
    </row>
    <row r="106" spans="1:5" ht="15.75">
      <c r="A106" s="5"/>
      <c r="B106" s="5"/>
      <c r="C106" s="5"/>
      <c r="D106" s="5"/>
      <c r="E106" s="5"/>
    </row>
    <row r="107" spans="1:5" ht="15.75">
      <c r="A107" s="5"/>
      <c r="B107" s="5"/>
      <c r="C107" s="5"/>
      <c r="D107" s="5"/>
      <c r="E107" s="5"/>
    </row>
    <row r="108" spans="1:5" ht="15.75">
      <c r="A108" s="5"/>
      <c r="B108" s="5"/>
      <c r="C108" s="5"/>
      <c r="D108" s="5"/>
      <c r="E108" s="5"/>
    </row>
    <row r="109" spans="1:5" ht="15.75">
      <c r="A109" s="5"/>
      <c r="B109" s="5"/>
      <c r="C109" s="5"/>
      <c r="D109" s="5"/>
      <c r="E109" s="5"/>
    </row>
    <row r="110" spans="1:5" ht="15.75">
      <c r="A110" s="5"/>
      <c r="B110" s="5"/>
      <c r="C110" s="5"/>
      <c r="D110" s="5"/>
      <c r="E110" s="5"/>
    </row>
    <row r="111" spans="1:5" ht="15.75">
      <c r="A111" s="5"/>
      <c r="B111" s="5"/>
      <c r="C111" s="5"/>
      <c r="D111" s="5"/>
      <c r="E111" s="5"/>
    </row>
    <row r="112" spans="1:5" ht="15.75">
      <c r="A112" s="5"/>
      <c r="B112" s="5"/>
      <c r="C112" s="5"/>
      <c r="D112" s="5"/>
      <c r="E112" s="5"/>
    </row>
    <row r="113" spans="1:5" ht="15.75">
      <c r="A113" s="5"/>
      <c r="B113" s="5"/>
      <c r="C113" s="5"/>
      <c r="D113" s="5"/>
      <c r="E113" s="5"/>
    </row>
    <row r="114" spans="1:5" ht="15.75">
      <c r="A114" s="5"/>
      <c r="B114" s="5"/>
      <c r="C114" s="5"/>
      <c r="D114" s="5"/>
      <c r="E114" s="5"/>
    </row>
    <row r="115" spans="1:5" ht="15.75">
      <c r="A115" s="5"/>
      <c r="B115" s="5"/>
      <c r="C115" s="5"/>
      <c r="D115" s="5"/>
      <c r="E115" s="5"/>
    </row>
    <row r="116" spans="1:5" ht="15.75">
      <c r="A116" s="5"/>
      <c r="B116" s="5"/>
      <c r="C116" s="5"/>
      <c r="D116" s="5"/>
      <c r="E116" s="5"/>
    </row>
    <row r="117" spans="1:5" ht="15.75">
      <c r="A117" s="5"/>
      <c r="B117" s="5"/>
      <c r="C117" s="5"/>
      <c r="D117" s="5"/>
      <c r="E117" s="5"/>
    </row>
    <row r="118" spans="1:5" ht="15.75">
      <c r="A118" s="5"/>
      <c r="B118" s="5"/>
      <c r="C118" s="5"/>
      <c r="D118" s="5"/>
      <c r="E118" s="5"/>
    </row>
    <row r="119" spans="1:5" ht="15.75">
      <c r="A119" s="5"/>
      <c r="B119" s="5"/>
      <c r="C119" s="5"/>
      <c r="D119" s="5"/>
      <c r="E119" s="5"/>
    </row>
    <row r="120" spans="1:5" ht="15.75">
      <c r="A120" s="5"/>
      <c r="B120" s="5"/>
      <c r="C120" s="5"/>
      <c r="D120" s="5"/>
      <c r="E120" s="5"/>
    </row>
    <row r="121" spans="1:5" ht="15.75">
      <c r="A121" s="5"/>
      <c r="B121" s="5"/>
      <c r="C121" s="5"/>
      <c r="D121" s="5"/>
      <c r="E121" s="5"/>
    </row>
    <row r="122" spans="1:5" ht="15.75">
      <c r="A122" s="5"/>
      <c r="B122" s="5"/>
      <c r="C122" s="5"/>
      <c r="D122" s="5"/>
      <c r="E122" s="5"/>
    </row>
    <row r="123" spans="1:5" ht="15.75">
      <c r="A123" s="5"/>
      <c r="B123" s="5"/>
      <c r="C123" s="5"/>
      <c r="D123" s="5"/>
      <c r="E123" s="5"/>
    </row>
    <row r="124" spans="1:5" ht="15.75">
      <c r="A124" s="5"/>
      <c r="B124" s="5"/>
      <c r="C124" s="5"/>
      <c r="D124" s="5"/>
      <c r="E124" s="5"/>
    </row>
    <row r="125" spans="1:5" ht="15.75">
      <c r="A125" s="5"/>
      <c r="B125" s="5"/>
      <c r="C125" s="5"/>
      <c r="D125" s="5"/>
      <c r="E125" s="5"/>
    </row>
    <row r="126" spans="1:5" ht="15.75">
      <c r="A126" s="5"/>
      <c r="B126" s="5"/>
      <c r="C126" s="5"/>
      <c r="D126" s="5"/>
      <c r="E126" s="5"/>
    </row>
    <row r="127" spans="1:5" ht="15.75">
      <c r="A127" s="5"/>
      <c r="B127" s="5"/>
      <c r="C127" s="5"/>
      <c r="D127" s="5"/>
      <c r="E127" s="5"/>
    </row>
    <row r="128" spans="1:5" ht="15.75">
      <c r="A128" s="5"/>
      <c r="B128" s="5"/>
      <c r="C128" s="5"/>
      <c r="D128" s="5"/>
      <c r="E128" s="5"/>
    </row>
    <row r="129" spans="1:5" ht="15.75">
      <c r="A129" s="5"/>
      <c r="B129" s="5"/>
      <c r="C129" s="5"/>
      <c r="D129" s="5"/>
      <c r="E129" s="5"/>
    </row>
    <row r="130" spans="1:5" ht="15.75">
      <c r="A130" s="5"/>
      <c r="B130" s="5"/>
      <c r="C130" s="5"/>
      <c r="D130" s="5"/>
      <c r="E130" s="5"/>
    </row>
    <row r="131" spans="1:5" ht="15.75">
      <c r="A131" s="5"/>
      <c r="B131" s="5"/>
      <c r="C131" s="5"/>
      <c r="D131" s="5"/>
      <c r="E131" s="5"/>
    </row>
    <row r="132" spans="1:5" ht="15.75">
      <c r="A132" s="5"/>
      <c r="B132" s="5"/>
      <c r="C132" s="5"/>
      <c r="D132" s="5"/>
      <c r="E132" s="5"/>
    </row>
    <row r="133" spans="1:5" ht="15.75">
      <c r="A133" s="5"/>
      <c r="B133" s="5"/>
      <c r="C133" s="5"/>
      <c r="D133" s="5"/>
      <c r="E133" s="5"/>
    </row>
    <row r="134" spans="1:5" ht="15.75">
      <c r="A134" s="5"/>
      <c r="B134" s="5"/>
      <c r="C134" s="5"/>
      <c r="D134" s="5"/>
      <c r="E134" s="5"/>
    </row>
    <row r="135" spans="1:5" ht="15.75">
      <c r="A135" s="5"/>
      <c r="B135" s="5"/>
      <c r="C135" s="5"/>
      <c r="D135" s="5"/>
      <c r="E135" s="5"/>
    </row>
    <row r="136" spans="1:5" ht="15.75">
      <c r="A136" s="5"/>
      <c r="B136" s="5"/>
      <c r="C136" s="5"/>
      <c r="D136" s="5"/>
      <c r="E136" s="5"/>
    </row>
    <row r="137" spans="1:5" ht="15.75">
      <c r="A137" s="5"/>
      <c r="B137" s="5"/>
      <c r="C137" s="5"/>
      <c r="D137" s="5"/>
      <c r="E137" s="5"/>
    </row>
    <row r="138" spans="1:5" ht="15.75">
      <c r="A138" s="5"/>
      <c r="B138" s="5"/>
      <c r="C138" s="5"/>
      <c r="D138" s="5"/>
      <c r="E138" s="5"/>
    </row>
    <row r="139" spans="1:5" ht="15.75">
      <c r="A139" s="5"/>
      <c r="B139" s="5"/>
      <c r="C139" s="5"/>
      <c r="D139" s="5"/>
      <c r="E139" s="5"/>
    </row>
    <row r="140" spans="1:5" ht="15.75">
      <c r="A140" s="5"/>
      <c r="B140" s="5"/>
      <c r="C140" s="5"/>
      <c r="D140" s="5"/>
      <c r="E140" s="5"/>
    </row>
    <row r="141" spans="1:5" ht="15.75">
      <c r="A141" s="5"/>
      <c r="B141" s="5"/>
      <c r="C141" s="5"/>
      <c r="D141" s="5"/>
      <c r="E141" s="5"/>
    </row>
    <row r="142" spans="1:5" ht="15.75">
      <c r="A142" s="5"/>
      <c r="B142" s="5"/>
      <c r="C142" s="5"/>
      <c r="D142" s="5"/>
      <c r="E142" s="5"/>
    </row>
    <row r="143" spans="1:5" ht="15.75">
      <c r="A143" s="5"/>
      <c r="B143" s="5"/>
      <c r="C143" s="5"/>
      <c r="D143" s="5"/>
      <c r="E143" s="5"/>
    </row>
    <row r="144" spans="1:5" ht="15.75">
      <c r="A144" s="5"/>
      <c r="B144" s="5"/>
      <c r="C144" s="5"/>
      <c r="D144" s="5"/>
      <c r="E144" s="5"/>
    </row>
    <row r="145" spans="1:5" ht="15.75">
      <c r="A145" s="5"/>
      <c r="B145" s="5"/>
      <c r="C145" s="5"/>
      <c r="D145" s="5"/>
      <c r="E145" s="5"/>
    </row>
    <row r="146" spans="1:5" ht="15.75">
      <c r="A146" s="5"/>
      <c r="B146" s="5"/>
      <c r="C146" s="5"/>
      <c r="D146" s="5"/>
      <c r="E146" s="5"/>
    </row>
    <row r="147" spans="1:5" ht="15.75">
      <c r="A147" s="5"/>
      <c r="B147" s="5"/>
      <c r="C147" s="5"/>
      <c r="D147" s="5"/>
      <c r="E147" s="5"/>
    </row>
    <row r="148" spans="1:5" ht="15.75">
      <c r="A148" s="5"/>
      <c r="B148" s="5"/>
      <c r="C148" s="5"/>
      <c r="D148" s="5"/>
      <c r="E148" s="5"/>
    </row>
    <row r="149" spans="1:5" ht="15.75">
      <c r="A149" s="5"/>
      <c r="B149" s="5"/>
      <c r="C149" s="5"/>
      <c r="D149" s="5"/>
      <c r="E149" s="5"/>
    </row>
    <row r="150" spans="1:5" ht="15.75">
      <c r="A150" s="5"/>
      <c r="B150" s="5"/>
      <c r="C150" s="5"/>
      <c r="D150" s="5"/>
      <c r="E150" s="5"/>
    </row>
    <row r="151" spans="1:5" ht="15.75">
      <c r="A151" s="5"/>
      <c r="B151" s="5"/>
      <c r="C151" s="5"/>
      <c r="D151" s="5"/>
      <c r="E151" s="5"/>
    </row>
    <row r="152" spans="1:5" ht="15.75">
      <c r="A152" s="5"/>
      <c r="B152" s="5"/>
      <c r="C152" s="5"/>
      <c r="D152" s="5"/>
      <c r="E152" s="5"/>
    </row>
    <row r="153" spans="1:5" ht="15.75">
      <c r="A153" s="5"/>
      <c r="B153" s="5"/>
      <c r="C153" s="5"/>
      <c r="D153" s="5"/>
      <c r="E153" s="5"/>
    </row>
    <row r="154" spans="1:5" ht="15.75">
      <c r="A154" s="5"/>
      <c r="B154" s="5"/>
      <c r="C154" s="5"/>
      <c r="D154" s="5"/>
      <c r="E154" s="5"/>
    </row>
    <row r="155" spans="1:5" ht="15.75">
      <c r="A155" s="5"/>
      <c r="B155" s="5"/>
      <c r="C155" s="5"/>
      <c r="D155" s="5"/>
      <c r="E155" s="5"/>
    </row>
    <row r="156" spans="1:5" ht="15.75">
      <c r="A156" s="5"/>
      <c r="B156" s="5"/>
      <c r="C156" s="5"/>
      <c r="D156" s="5"/>
      <c r="E156" s="5"/>
    </row>
    <row r="157" spans="1:5" ht="15.75">
      <c r="A157" s="5"/>
      <c r="B157" s="5"/>
      <c r="C157" s="5"/>
      <c r="D157" s="5"/>
      <c r="E157" s="5"/>
    </row>
    <row r="158" spans="1:5" ht="15.75">
      <c r="A158" s="5"/>
      <c r="B158" s="5"/>
      <c r="C158" s="5"/>
      <c r="D158" s="5"/>
      <c r="E158" s="5"/>
    </row>
    <row r="159" spans="1:5" ht="15.75">
      <c r="A159" s="5"/>
      <c r="B159" s="5"/>
      <c r="C159" s="5"/>
      <c r="D159" s="5"/>
      <c r="E159" s="5"/>
    </row>
    <row r="160" spans="1:5" ht="15.75">
      <c r="A160" s="5"/>
      <c r="B160" s="5"/>
      <c r="C160" s="5"/>
      <c r="D160" s="5"/>
      <c r="E160" s="5"/>
    </row>
    <row r="161" spans="1:5" ht="15.75">
      <c r="A161" s="5"/>
      <c r="B161" s="5"/>
      <c r="C161" s="5"/>
      <c r="D161" s="5"/>
      <c r="E161" s="5"/>
    </row>
    <row r="162" spans="1:5" ht="15.75">
      <c r="A162" s="5"/>
      <c r="B162" s="5"/>
      <c r="C162" s="5"/>
      <c r="D162" s="5"/>
      <c r="E162" s="5"/>
    </row>
    <row r="163" spans="1:5" ht="15.75">
      <c r="A163" s="5"/>
      <c r="B163" s="5"/>
      <c r="C163" s="5"/>
      <c r="D163" s="5"/>
      <c r="E163" s="5"/>
    </row>
    <row r="164" spans="1:5" ht="15.75">
      <c r="A164" s="5"/>
      <c r="B164" s="5"/>
      <c r="C164" s="5"/>
      <c r="D164" s="5"/>
      <c r="E164" s="5"/>
    </row>
    <row r="165" spans="1:5" ht="15.75">
      <c r="A165" s="5"/>
      <c r="B165" s="5"/>
      <c r="C165" s="5"/>
      <c r="D165" s="5"/>
      <c r="E165" s="5"/>
    </row>
  </sheetData>
  <sheetProtection/>
  <mergeCells count="2">
    <mergeCell ref="A1:E1"/>
    <mergeCell ref="A2:E2"/>
  </mergeCells>
  <printOptions horizontalCentered="1"/>
  <pageMargins left="0.55" right="0.8" top="1" bottom="0.5" header="0" footer="0"/>
  <pageSetup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B1:L31"/>
  <sheetViews>
    <sheetView zoomScalePageLayoutView="0" workbookViewId="0" topLeftCell="A1">
      <selection activeCell="N11" sqref="N11"/>
    </sheetView>
  </sheetViews>
  <sheetFormatPr defaultColWidth="9.140625" defaultRowHeight="15"/>
  <cols>
    <col min="1" max="1" width="9.140625" style="46" customWidth="1"/>
    <col min="2" max="2" width="5.00390625" style="46" customWidth="1"/>
    <col min="3" max="3" width="31.28125" style="46" bestFit="1" customWidth="1"/>
    <col min="4" max="4" width="10.421875" style="46" customWidth="1"/>
    <col min="5" max="5" width="11.421875" style="46" customWidth="1"/>
    <col min="6" max="6" width="11.140625" style="46" customWidth="1"/>
    <col min="7" max="7" width="9.7109375" style="46" customWidth="1"/>
    <col min="8" max="8" width="9.57421875" style="46" customWidth="1"/>
    <col min="9" max="9" width="9.140625" style="46" customWidth="1"/>
    <col min="10" max="10" width="7.28125" style="46" customWidth="1"/>
    <col min="11" max="16384" width="9.140625" style="46" customWidth="1"/>
  </cols>
  <sheetData>
    <row r="1" spans="2:8" ht="15" customHeight="1">
      <c r="B1" s="1481" t="s">
        <v>361</v>
      </c>
      <c r="C1" s="1482"/>
      <c r="D1" s="1482"/>
      <c r="E1" s="1482"/>
      <c r="F1" s="1482"/>
      <c r="G1" s="1483"/>
      <c r="H1" s="1483"/>
    </row>
    <row r="2" spans="2:8" ht="15" customHeight="1">
      <c r="B2" s="1493" t="s">
        <v>362</v>
      </c>
      <c r="C2" s="1494"/>
      <c r="D2" s="1494"/>
      <c r="E2" s="1494"/>
      <c r="F2" s="1494"/>
      <c r="G2" s="1495"/>
      <c r="H2" s="1495"/>
    </row>
    <row r="3" spans="2:8" ht="15" customHeight="1" thickBot="1">
      <c r="B3" s="1496" t="s">
        <v>61</v>
      </c>
      <c r="C3" s="1497"/>
      <c r="D3" s="1497"/>
      <c r="E3" s="1497"/>
      <c r="F3" s="1497"/>
      <c r="G3" s="1498"/>
      <c r="H3" s="1498"/>
    </row>
    <row r="4" spans="2:8" ht="15" customHeight="1" thickTop="1">
      <c r="B4" s="443"/>
      <c r="C4" s="444"/>
      <c r="D4" s="1499" t="s">
        <v>124</v>
      </c>
      <c r="E4" s="1499"/>
      <c r="F4" s="1499"/>
      <c r="G4" s="1500" t="s">
        <v>186</v>
      </c>
      <c r="H4" s="1501"/>
    </row>
    <row r="5" spans="2:8" ht="15" customHeight="1">
      <c r="B5" s="445"/>
      <c r="C5" s="446"/>
      <c r="D5" s="447" t="s">
        <v>43</v>
      </c>
      <c r="E5" s="448" t="s">
        <v>303</v>
      </c>
      <c r="F5" s="448" t="s">
        <v>304</v>
      </c>
      <c r="G5" s="448" t="s">
        <v>303</v>
      </c>
      <c r="H5" s="422" t="s">
        <v>304</v>
      </c>
    </row>
    <row r="6" spans="2:8" ht="15" customHeight="1">
      <c r="B6" s="423"/>
      <c r="C6" s="424" t="s">
        <v>363</v>
      </c>
      <c r="D6" s="424">
        <v>480.02858000000003</v>
      </c>
      <c r="E6" s="424">
        <v>449.29911699999997</v>
      </c>
      <c r="F6" s="424">
        <v>514.098814</v>
      </c>
      <c r="G6" s="449">
        <v>-6.401590296977744</v>
      </c>
      <c r="H6" s="450">
        <v>14.422395804530368</v>
      </c>
    </row>
    <row r="7" spans="2:8" ht="15" customHeight="1">
      <c r="B7" s="426">
        <v>1</v>
      </c>
      <c r="C7" s="427" t="s">
        <v>364</v>
      </c>
      <c r="D7" s="428">
        <v>0.916729</v>
      </c>
      <c r="E7" s="428">
        <v>0.072338</v>
      </c>
      <c r="F7" s="428">
        <v>4.864858</v>
      </c>
      <c r="G7" s="451">
        <v>-92.10911839813075</v>
      </c>
      <c r="H7" s="452" t="s">
        <v>120</v>
      </c>
    </row>
    <row r="8" spans="2:8" ht="15" customHeight="1">
      <c r="B8" s="426">
        <v>2</v>
      </c>
      <c r="C8" s="427" t="s">
        <v>365</v>
      </c>
      <c r="D8" s="428">
        <v>0</v>
      </c>
      <c r="E8" s="428">
        <v>0</v>
      </c>
      <c r="F8" s="428">
        <v>0</v>
      </c>
      <c r="G8" s="451" t="s">
        <v>120</v>
      </c>
      <c r="H8" s="452" t="s">
        <v>120</v>
      </c>
    </row>
    <row r="9" spans="2:8" ht="15" customHeight="1">
      <c r="B9" s="426">
        <v>3</v>
      </c>
      <c r="C9" s="427" t="s">
        <v>366</v>
      </c>
      <c r="D9" s="428">
        <v>97.81186</v>
      </c>
      <c r="E9" s="428">
        <v>175.929286</v>
      </c>
      <c r="F9" s="428">
        <v>202.60961500000002</v>
      </c>
      <c r="G9" s="451">
        <v>79.86498365331155</v>
      </c>
      <c r="H9" s="453">
        <v>15.165371045728023</v>
      </c>
    </row>
    <row r="10" spans="2:8" ht="15" customHeight="1">
      <c r="B10" s="426">
        <v>4</v>
      </c>
      <c r="C10" s="427" t="s">
        <v>322</v>
      </c>
      <c r="D10" s="428">
        <v>0</v>
      </c>
      <c r="E10" s="428">
        <v>0</v>
      </c>
      <c r="F10" s="428">
        <v>0</v>
      </c>
      <c r="G10" s="451" t="s">
        <v>120</v>
      </c>
      <c r="H10" s="453" t="s">
        <v>120</v>
      </c>
    </row>
    <row r="11" spans="2:12" ht="15" customHeight="1">
      <c r="B11" s="426">
        <v>5</v>
      </c>
      <c r="C11" s="427" t="s">
        <v>367</v>
      </c>
      <c r="D11" s="428">
        <v>8.542458</v>
      </c>
      <c r="E11" s="428">
        <v>8.335906</v>
      </c>
      <c r="F11" s="428">
        <v>0</v>
      </c>
      <c r="G11" s="451">
        <v>-2.4179457481675684</v>
      </c>
      <c r="H11" s="453">
        <v>-100</v>
      </c>
      <c r="L11" s="430"/>
    </row>
    <row r="12" spans="2:12" ht="15" customHeight="1">
      <c r="B12" s="426">
        <v>6</v>
      </c>
      <c r="C12" s="427" t="s">
        <v>368</v>
      </c>
      <c r="D12" s="428">
        <v>0.074141</v>
      </c>
      <c r="E12" s="428">
        <v>0</v>
      </c>
      <c r="F12" s="428">
        <v>0</v>
      </c>
      <c r="G12" s="451" t="s">
        <v>120</v>
      </c>
      <c r="H12" s="453" t="s">
        <v>120</v>
      </c>
      <c r="L12" s="430"/>
    </row>
    <row r="13" spans="2:12" ht="15" customHeight="1">
      <c r="B13" s="426">
        <v>7</v>
      </c>
      <c r="C13" s="427" t="s">
        <v>369</v>
      </c>
      <c r="D13" s="428">
        <v>0</v>
      </c>
      <c r="E13" s="428">
        <v>0</v>
      </c>
      <c r="F13" s="428">
        <v>0</v>
      </c>
      <c r="G13" s="451" t="s">
        <v>120</v>
      </c>
      <c r="H13" s="453" t="s">
        <v>120</v>
      </c>
      <c r="L13" s="430"/>
    </row>
    <row r="14" spans="2:8" ht="15" customHeight="1">
      <c r="B14" s="426">
        <v>8</v>
      </c>
      <c r="C14" s="427" t="s">
        <v>333</v>
      </c>
      <c r="D14" s="428">
        <v>32.925446</v>
      </c>
      <c r="E14" s="428">
        <v>0</v>
      </c>
      <c r="F14" s="428">
        <v>8.529382</v>
      </c>
      <c r="G14" s="451" t="s">
        <v>120</v>
      </c>
      <c r="H14" s="453" t="s">
        <v>120</v>
      </c>
    </row>
    <row r="15" spans="2:8" ht="15" customHeight="1">
      <c r="B15" s="426">
        <v>9</v>
      </c>
      <c r="C15" s="427" t="s">
        <v>370</v>
      </c>
      <c r="D15" s="428">
        <v>28.146927</v>
      </c>
      <c r="E15" s="428">
        <v>30.715262</v>
      </c>
      <c r="F15" s="428">
        <v>26.222676</v>
      </c>
      <c r="G15" s="451" t="s">
        <v>120</v>
      </c>
      <c r="H15" s="453" t="s">
        <v>120</v>
      </c>
    </row>
    <row r="16" spans="2:8" ht="15" customHeight="1">
      <c r="B16" s="426">
        <v>10</v>
      </c>
      <c r="C16" s="427" t="s">
        <v>337</v>
      </c>
      <c r="D16" s="428">
        <v>11.816514000000002</v>
      </c>
      <c r="E16" s="428">
        <v>22.610256</v>
      </c>
      <c r="F16" s="428">
        <v>20.826982</v>
      </c>
      <c r="G16" s="451">
        <v>91.3445539014298</v>
      </c>
      <c r="H16" s="453">
        <v>-7.887013751635536</v>
      </c>
    </row>
    <row r="17" spans="2:8" ht="15" customHeight="1">
      <c r="B17" s="426">
        <v>11</v>
      </c>
      <c r="C17" s="427" t="s">
        <v>371</v>
      </c>
      <c r="D17" s="428">
        <v>22.923006</v>
      </c>
      <c r="E17" s="428">
        <v>3.360084</v>
      </c>
      <c r="F17" s="428">
        <v>31.522303</v>
      </c>
      <c r="G17" s="451" t="s">
        <v>120</v>
      </c>
      <c r="H17" s="453" t="s">
        <v>120</v>
      </c>
    </row>
    <row r="18" spans="2:8" ht="15" customHeight="1">
      <c r="B18" s="426">
        <v>12</v>
      </c>
      <c r="C18" s="427" t="s">
        <v>372</v>
      </c>
      <c r="D18" s="428">
        <v>0.30285</v>
      </c>
      <c r="E18" s="428">
        <v>0</v>
      </c>
      <c r="F18" s="428">
        <v>0.8696489999999999</v>
      </c>
      <c r="G18" s="451" t="s">
        <v>120</v>
      </c>
      <c r="H18" s="453" t="s">
        <v>120</v>
      </c>
    </row>
    <row r="19" spans="2:8" ht="15" customHeight="1">
      <c r="B19" s="426">
        <v>13</v>
      </c>
      <c r="C19" s="427" t="s">
        <v>373</v>
      </c>
      <c r="D19" s="428">
        <v>10.122132</v>
      </c>
      <c r="E19" s="428">
        <v>0</v>
      </c>
      <c r="F19" s="428">
        <v>0</v>
      </c>
      <c r="G19" s="451" t="s">
        <v>120</v>
      </c>
      <c r="H19" s="453" t="s">
        <v>120</v>
      </c>
    </row>
    <row r="20" spans="2:8" ht="15" customHeight="1">
      <c r="B20" s="426">
        <v>14</v>
      </c>
      <c r="C20" s="427" t="s">
        <v>374</v>
      </c>
      <c r="D20" s="428">
        <v>3.32398</v>
      </c>
      <c r="E20" s="428">
        <v>0</v>
      </c>
      <c r="F20" s="428">
        <v>1.494984</v>
      </c>
      <c r="G20" s="451" t="s">
        <v>120</v>
      </c>
      <c r="H20" s="453" t="s">
        <v>120</v>
      </c>
    </row>
    <row r="21" spans="2:8" ht="15" customHeight="1">
      <c r="B21" s="426">
        <v>15</v>
      </c>
      <c r="C21" s="427" t="s">
        <v>375</v>
      </c>
      <c r="D21" s="428">
        <v>170.65847200000002</v>
      </c>
      <c r="E21" s="428">
        <v>84.442743</v>
      </c>
      <c r="F21" s="428">
        <v>99.084194</v>
      </c>
      <c r="G21" s="451">
        <v>-50.519454434116824</v>
      </c>
      <c r="H21" s="453">
        <v>17.338909750953974</v>
      </c>
    </row>
    <row r="22" spans="2:8" ht="15" customHeight="1">
      <c r="B22" s="426">
        <v>16</v>
      </c>
      <c r="C22" s="427" t="s">
        <v>376</v>
      </c>
      <c r="D22" s="428">
        <v>11.181797000000001</v>
      </c>
      <c r="E22" s="428">
        <v>9.032449</v>
      </c>
      <c r="F22" s="428">
        <v>5.027896</v>
      </c>
      <c r="G22" s="451">
        <v>-19.22184779423202</v>
      </c>
      <c r="H22" s="453">
        <v>-44.33518528585104</v>
      </c>
    </row>
    <row r="23" spans="2:8" ht="15" customHeight="1">
      <c r="B23" s="426">
        <v>17</v>
      </c>
      <c r="C23" s="427" t="s">
        <v>377</v>
      </c>
      <c r="D23" s="428">
        <v>0</v>
      </c>
      <c r="E23" s="428">
        <v>0</v>
      </c>
      <c r="F23" s="428">
        <v>0</v>
      </c>
      <c r="G23" s="451" t="s">
        <v>120</v>
      </c>
      <c r="H23" s="453" t="s">
        <v>120</v>
      </c>
    </row>
    <row r="24" spans="2:8" ht="15" customHeight="1">
      <c r="B24" s="426">
        <v>18</v>
      </c>
      <c r="C24" s="427" t="s">
        <v>378</v>
      </c>
      <c r="D24" s="428">
        <v>14.514541999999999</v>
      </c>
      <c r="E24" s="428">
        <v>0</v>
      </c>
      <c r="F24" s="428">
        <v>2.26748</v>
      </c>
      <c r="G24" s="451" t="s">
        <v>120</v>
      </c>
      <c r="H24" s="453" t="s">
        <v>120</v>
      </c>
    </row>
    <row r="25" spans="2:8" ht="15" customHeight="1">
      <c r="B25" s="426">
        <v>19</v>
      </c>
      <c r="C25" s="427" t="s">
        <v>379</v>
      </c>
      <c r="D25" s="428">
        <v>66.76772600000001</v>
      </c>
      <c r="E25" s="428">
        <v>114.80079299999998</v>
      </c>
      <c r="F25" s="428">
        <v>110.778795</v>
      </c>
      <c r="G25" s="451">
        <v>71.94054654489801</v>
      </c>
      <c r="H25" s="453">
        <v>-3.503458377678612</v>
      </c>
    </row>
    <row r="26" spans="2:8" ht="15" customHeight="1">
      <c r="B26" s="454"/>
      <c r="C26" s="424" t="s">
        <v>380</v>
      </c>
      <c r="D26" s="455">
        <v>1087.680181</v>
      </c>
      <c r="E26" s="455">
        <v>148.86537600000003</v>
      </c>
      <c r="F26" s="455">
        <v>411.67703400000005</v>
      </c>
      <c r="G26" s="456">
        <v>-86.31349742319154</v>
      </c>
      <c r="H26" s="453">
        <v>176.5431728060123</v>
      </c>
    </row>
    <row r="27" spans="2:8" ht="15" customHeight="1" thickBot="1">
      <c r="B27" s="457"/>
      <c r="C27" s="458" t="s">
        <v>381</v>
      </c>
      <c r="D27" s="435">
        <v>1567.7087609999999</v>
      </c>
      <c r="E27" s="435">
        <v>598.164493</v>
      </c>
      <c r="F27" s="435">
        <v>925.7758480000001</v>
      </c>
      <c r="G27" s="449">
        <v>-61.84466733359028</v>
      </c>
      <c r="H27" s="459">
        <v>54.76944199026539</v>
      </c>
    </row>
    <row r="28" spans="2:8" ht="15" customHeight="1" thickTop="1">
      <c r="B28" s="460" t="s">
        <v>360</v>
      </c>
      <c r="C28" s="461"/>
      <c r="D28" s="461"/>
      <c r="E28" s="461"/>
      <c r="F28" s="461"/>
      <c r="G28" s="461"/>
      <c r="H28" s="461"/>
    </row>
    <row r="29" spans="2:8" ht="15" customHeight="1">
      <c r="B29" s="442"/>
      <c r="C29" s="442"/>
      <c r="D29" s="442"/>
      <c r="E29" s="442"/>
      <c r="F29" s="442"/>
      <c r="G29" s="442"/>
      <c r="H29" s="442"/>
    </row>
    <row r="30" spans="4:7" ht="12.75">
      <c r="D30" s="462"/>
      <c r="E30" s="462"/>
      <c r="F30" s="462"/>
      <c r="G30" s="462"/>
    </row>
    <row r="31" ht="12.75">
      <c r="H31" s="46" t="s">
        <v>32</v>
      </c>
    </row>
  </sheetData>
  <sheetProtection/>
  <mergeCells count="5">
    <mergeCell ref="B1:H1"/>
    <mergeCell ref="B2:H2"/>
    <mergeCell ref="B3:H3"/>
    <mergeCell ref="D4:F4"/>
    <mergeCell ref="G4:H4"/>
  </mergeCells>
  <printOptions horizontalCentered="1"/>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L24"/>
  <sheetViews>
    <sheetView zoomScalePageLayoutView="0" workbookViewId="0" topLeftCell="A1">
      <selection activeCell="N11" sqref="N11"/>
    </sheetView>
  </sheetViews>
  <sheetFormatPr defaultColWidth="9.140625" defaultRowHeight="15"/>
  <cols>
    <col min="1" max="1" width="4.00390625" style="46" customWidth="1"/>
    <col min="2" max="2" width="6.00390625" style="46" customWidth="1"/>
    <col min="3" max="3" width="26.28125" style="46" customWidth="1"/>
    <col min="4" max="8" width="10.7109375" style="46" customWidth="1"/>
    <col min="9" max="16384" width="9.140625" style="46" customWidth="1"/>
  </cols>
  <sheetData>
    <row r="1" spans="2:8" ht="15" customHeight="1">
      <c r="B1" s="1502" t="s">
        <v>382</v>
      </c>
      <c r="C1" s="1502"/>
      <c r="D1" s="1502"/>
      <c r="E1" s="1502"/>
      <c r="F1" s="1502"/>
      <c r="G1" s="1502"/>
      <c r="H1" s="1502"/>
    </row>
    <row r="2" spans="2:8" ht="15" customHeight="1">
      <c r="B2" s="1503" t="s">
        <v>383</v>
      </c>
      <c r="C2" s="1503"/>
      <c r="D2" s="1503"/>
      <c r="E2" s="1503"/>
      <c r="F2" s="1503"/>
      <c r="G2" s="1503"/>
      <c r="H2" s="1503"/>
    </row>
    <row r="3" spans="2:8" ht="15" customHeight="1" thickBot="1">
      <c r="B3" s="1504" t="s">
        <v>61</v>
      </c>
      <c r="C3" s="1504"/>
      <c r="D3" s="1504"/>
      <c r="E3" s="1504"/>
      <c r="F3" s="1504"/>
      <c r="G3" s="1504"/>
      <c r="H3" s="1504"/>
    </row>
    <row r="4" spans="2:8" ht="15" customHeight="1" thickTop="1">
      <c r="B4" s="463"/>
      <c r="C4" s="464"/>
      <c r="D4" s="1505" t="s">
        <v>124</v>
      </c>
      <c r="E4" s="1505"/>
      <c r="F4" s="1505"/>
      <c r="G4" s="1506" t="s">
        <v>186</v>
      </c>
      <c r="H4" s="1507"/>
    </row>
    <row r="5" spans="2:8" ht="15" customHeight="1">
      <c r="B5" s="465"/>
      <c r="C5" s="466"/>
      <c r="D5" s="467" t="s">
        <v>43</v>
      </c>
      <c r="E5" s="468" t="s">
        <v>303</v>
      </c>
      <c r="F5" s="468" t="s">
        <v>304</v>
      </c>
      <c r="G5" s="468" t="s">
        <v>303</v>
      </c>
      <c r="H5" s="422" t="s">
        <v>304</v>
      </c>
    </row>
    <row r="6" spans="2:8" ht="15" customHeight="1">
      <c r="B6" s="469"/>
      <c r="C6" s="470" t="s">
        <v>305</v>
      </c>
      <c r="D6" s="471">
        <v>8368.749538</v>
      </c>
      <c r="E6" s="471">
        <v>8666.754884000002</v>
      </c>
      <c r="F6" s="471">
        <v>8336.922825999998</v>
      </c>
      <c r="G6" s="472">
        <v>3.5609303952382447</v>
      </c>
      <c r="H6" s="473">
        <v>-3.8057157772964985</v>
      </c>
    </row>
    <row r="7" spans="2:10" ht="15" customHeight="1">
      <c r="B7" s="474">
        <v>1</v>
      </c>
      <c r="C7" s="475" t="s">
        <v>384</v>
      </c>
      <c r="D7" s="476">
        <v>49.384935</v>
      </c>
      <c r="E7" s="476">
        <v>47.472558</v>
      </c>
      <c r="F7" s="476">
        <v>72.685351</v>
      </c>
      <c r="G7" s="477">
        <v>-3.872389424021719</v>
      </c>
      <c r="H7" s="478">
        <v>53.11024739808627</v>
      </c>
      <c r="J7" s="46" t="s">
        <v>32</v>
      </c>
    </row>
    <row r="8" spans="2:8" ht="15" customHeight="1">
      <c r="B8" s="474">
        <v>2</v>
      </c>
      <c r="C8" s="475" t="s">
        <v>322</v>
      </c>
      <c r="D8" s="476">
        <v>13.017298</v>
      </c>
      <c r="E8" s="476">
        <v>93.03111</v>
      </c>
      <c r="F8" s="476">
        <v>84.642756</v>
      </c>
      <c r="G8" s="477">
        <v>614.6729682304269</v>
      </c>
      <c r="H8" s="478">
        <v>-9.016719245852272</v>
      </c>
    </row>
    <row r="9" spans="2:8" ht="15" customHeight="1">
      <c r="B9" s="474">
        <v>3</v>
      </c>
      <c r="C9" s="475" t="s">
        <v>369</v>
      </c>
      <c r="D9" s="476">
        <v>115.44871</v>
      </c>
      <c r="E9" s="476">
        <v>131.491809</v>
      </c>
      <c r="F9" s="476">
        <v>174.212164</v>
      </c>
      <c r="G9" s="477">
        <v>13.89629992400954</v>
      </c>
      <c r="H9" s="478">
        <v>32.48898568275078</v>
      </c>
    </row>
    <row r="10" spans="2:8" ht="15" customHeight="1">
      <c r="B10" s="474">
        <v>4</v>
      </c>
      <c r="C10" s="475" t="s">
        <v>385</v>
      </c>
      <c r="D10" s="476">
        <v>0</v>
      </c>
      <c r="E10" s="476">
        <v>0</v>
      </c>
      <c r="F10" s="476">
        <v>0</v>
      </c>
      <c r="G10" s="477" t="s">
        <v>120</v>
      </c>
      <c r="H10" s="478" t="s">
        <v>120</v>
      </c>
    </row>
    <row r="11" spans="2:12" ht="15" customHeight="1">
      <c r="B11" s="474">
        <v>5</v>
      </c>
      <c r="C11" s="475" t="s">
        <v>337</v>
      </c>
      <c r="D11" s="476">
        <v>1272.251791</v>
      </c>
      <c r="E11" s="476">
        <v>1481.454518</v>
      </c>
      <c r="F11" s="476">
        <v>1378.301085</v>
      </c>
      <c r="G11" s="477">
        <v>16.4435002945105</v>
      </c>
      <c r="H11" s="478">
        <v>-6.962983456235946</v>
      </c>
      <c r="L11" s="430"/>
    </row>
    <row r="12" spans="2:12" ht="15" customHeight="1">
      <c r="B12" s="474">
        <v>6</v>
      </c>
      <c r="C12" s="475" t="s">
        <v>340</v>
      </c>
      <c r="D12" s="476">
        <v>793.543844</v>
      </c>
      <c r="E12" s="476">
        <v>399.907611</v>
      </c>
      <c r="F12" s="476">
        <v>491.836959</v>
      </c>
      <c r="G12" s="477">
        <v>-49.60484993693682</v>
      </c>
      <c r="H12" s="478">
        <v>22.987646514184505</v>
      </c>
      <c r="L12" s="430"/>
    </row>
    <row r="13" spans="2:12" ht="15" customHeight="1">
      <c r="B13" s="474">
        <v>7</v>
      </c>
      <c r="C13" s="475" t="s">
        <v>371</v>
      </c>
      <c r="D13" s="476">
        <v>2014.346658</v>
      </c>
      <c r="E13" s="476">
        <v>2167.204701</v>
      </c>
      <c r="F13" s="476">
        <v>1929.432537</v>
      </c>
      <c r="G13" s="477">
        <v>7.588467575475292</v>
      </c>
      <c r="H13" s="478">
        <v>-10.971375426155475</v>
      </c>
      <c r="L13" s="430"/>
    </row>
    <row r="14" spans="2:8" ht="15" customHeight="1">
      <c r="B14" s="474">
        <v>8</v>
      </c>
      <c r="C14" s="475" t="s">
        <v>372</v>
      </c>
      <c r="D14" s="476">
        <v>123.91458</v>
      </c>
      <c r="E14" s="476">
        <v>106.346111</v>
      </c>
      <c r="F14" s="476">
        <v>119.683228</v>
      </c>
      <c r="G14" s="477">
        <v>-14.177886895956888</v>
      </c>
      <c r="H14" s="478">
        <v>12.541236228187032</v>
      </c>
    </row>
    <row r="15" spans="2:8" ht="15" customHeight="1">
      <c r="B15" s="474">
        <v>9</v>
      </c>
      <c r="C15" s="475" t="s">
        <v>386</v>
      </c>
      <c r="D15" s="476">
        <v>52.016225999999996</v>
      </c>
      <c r="E15" s="476">
        <v>78.731171</v>
      </c>
      <c r="F15" s="476">
        <v>141.50367799999998</v>
      </c>
      <c r="G15" s="477">
        <v>51.35886828852213</v>
      </c>
      <c r="H15" s="478">
        <v>79.73018336028557</v>
      </c>
    </row>
    <row r="16" spans="2:8" ht="15" customHeight="1">
      <c r="B16" s="474">
        <v>10</v>
      </c>
      <c r="C16" s="475" t="s">
        <v>375</v>
      </c>
      <c r="D16" s="476">
        <v>335.93497</v>
      </c>
      <c r="E16" s="476">
        <v>188.082563</v>
      </c>
      <c r="F16" s="476">
        <v>170.893204</v>
      </c>
      <c r="G16" s="477">
        <v>-44.01221075614724</v>
      </c>
      <c r="H16" s="478">
        <v>-9.139262420621094</v>
      </c>
    </row>
    <row r="17" spans="2:8" ht="15" customHeight="1">
      <c r="B17" s="474">
        <v>11</v>
      </c>
      <c r="C17" s="475" t="s">
        <v>376</v>
      </c>
      <c r="D17" s="476">
        <v>138.079937</v>
      </c>
      <c r="E17" s="476">
        <v>126.50727599999999</v>
      </c>
      <c r="F17" s="476">
        <v>145.596979</v>
      </c>
      <c r="G17" s="477">
        <v>-8.381131431136154</v>
      </c>
      <c r="H17" s="478">
        <v>15.089806376038027</v>
      </c>
    </row>
    <row r="18" spans="2:8" ht="15" customHeight="1">
      <c r="B18" s="474">
        <v>12</v>
      </c>
      <c r="C18" s="475" t="s">
        <v>387</v>
      </c>
      <c r="D18" s="476">
        <v>3460.8105889999997</v>
      </c>
      <c r="E18" s="476">
        <v>3846.5254560000003</v>
      </c>
      <c r="F18" s="476">
        <v>3628.1348849999995</v>
      </c>
      <c r="G18" s="477">
        <v>11.14521748823742</v>
      </c>
      <c r="H18" s="478">
        <v>-5.677606283856633</v>
      </c>
    </row>
    <row r="19" spans="2:8" ht="15" customHeight="1">
      <c r="B19" s="469"/>
      <c r="C19" s="470" t="s">
        <v>357</v>
      </c>
      <c r="D19" s="479">
        <v>6290.633468</v>
      </c>
      <c r="E19" s="479">
        <v>4918.050685999997</v>
      </c>
      <c r="F19" s="479">
        <v>6618.627718999998</v>
      </c>
      <c r="G19" s="477">
        <v>-21.81946840460874</v>
      </c>
      <c r="H19" s="478">
        <v>34.57827382383351</v>
      </c>
    </row>
    <row r="20" spans="2:8" ht="15" customHeight="1" thickBot="1">
      <c r="B20" s="480"/>
      <c r="C20" s="481" t="s">
        <v>388</v>
      </c>
      <c r="D20" s="481">
        <v>14659.383006</v>
      </c>
      <c r="E20" s="481">
        <v>13584.805569999999</v>
      </c>
      <c r="F20" s="481">
        <v>14955.550545000002</v>
      </c>
      <c r="G20" s="482">
        <v>-7.330304662619042</v>
      </c>
      <c r="H20" s="483">
        <v>10.090280408775868</v>
      </c>
    </row>
    <row r="21" ht="13.5" thickTop="1">
      <c r="B21" s="46" t="s">
        <v>360</v>
      </c>
    </row>
    <row r="23" spans="4:5" ht="12.75">
      <c r="D23" s="484"/>
      <c r="E23" s="430"/>
    </row>
    <row r="24" spans="4:7" ht="12.75">
      <c r="D24" s="462"/>
      <c r="E24" s="462"/>
      <c r="F24" s="462"/>
      <c r="G24" s="462"/>
    </row>
  </sheetData>
  <sheetProtection/>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B1:V58"/>
  <sheetViews>
    <sheetView zoomScalePageLayoutView="0" workbookViewId="0" topLeftCell="A1">
      <selection activeCell="N11" sqref="N11"/>
    </sheetView>
  </sheetViews>
  <sheetFormatPr defaultColWidth="9.140625" defaultRowHeight="15"/>
  <cols>
    <col min="1" max="1" width="9.140625" style="46" customWidth="1"/>
    <col min="2" max="2" width="6.140625" style="46" customWidth="1"/>
    <col min="3" max="3" width="29.421875" style="46" bestFit="1" customWidth="1"/>
    <col min="4" max="6" width="11.7109375" style="46" customWidth="1"/>
    <col min="7" max="7" width="9.00390625" style="46" customWidth="1"/>
    <col min="8" max="16" width="8.421875" style="46" customWidth="1"/>
    <col min="17" max="18" width="9.140625" style="46" customWidth="1"/>
    <col min="19" max="19" width="10.28125" style="46" customWidth="1"/>
    <col min="20" max="16384" width="9.140625" style="46" customWidth="1"/>
  </cols>
  <sheetData>
    <row r="1" spans="2:16" ht="12.75">
      <c r="B1" s="1502" t="s">
        <v>389</v>
      </c>
      <c r="C1" s="1502"/>
      <c r="D1" s="1502"/>
      <c r="E1" s="1502"/>
      <c r="F1" s="1502"/>
      <c r="G1" s="1502"/>
      <c r="H1" s="1502"/>
      <c r="I1" s="356"/>
      <c r="J1" s="356"/>
      <c r="K1" s="356"/>
      <c r="L1" s="356"/>
      <c r="M1" s="356"/>
      <c r="N1" s="356"/>
      <c r="O1" s="356"/>
      <c r="P1" s="356"/>
    </row>
    <row r="2" spans="2:16" ht="15" customHeight="1">
      <c r="B2" s="1508" t="s">
        <v>14</v>
      </c>
      <c r="C2" s="1508"/>
      <c r="D2" s="1508"/>
      <c r="E2" s="1508"/>
      <c r="F2" s="1508"/>
      <c r="G2" s="1508"/>
      <c r="H2" s="1508"/>
      <c r="I2" s="485"/>
      <c r="J2" s="485"/>
      <c r="K2" s="485"/>
      <c r="L2" s="485"/>
      <c r="M2" s="485"/>
      <c r="N2" s="485"/>
      <c r="O2" s="485"/>
      <c r="P2" s="485"/>
    </row>
    <row r="3" spans="2:16" ht="15" customHeight="1" thickBot="1">
      <c r="B3" s="1509" t="s">
        <v>61</v>
      </c>
      <c r="C3" s="1509"/>
      <c r="D3" s="1509"/>
      <c r="E3" s="1509"/>
      <c r="F3" s="1509"/>
      <c r="G3" s="1509"/>
      <c r="H3" s="1509"/>
      <c r="I3" s="486"/>
      <c r="J3" s="486"/>
      <c r="K3" s="486"/>
      <c r="L3" s="486"/>
      <c r="M3" s="486"/>
      <c r="N3" s="486"/>
      <c r="O3" s="486"/>
      <c r="P3" s="486"/>
    </row>
    <row r="4" spans="2:16" ht="15" customHeight="1" thickTop="1">
      <c r="B4" s="487"/>
      <c r="C4" s="488"/>
      <c r="D4" s="1510" t="s">
        <v>124</v>
      </c>
      <c r="E4" s="1510"/>
      <c r="F4" s="1510"/>
      <c r="G4" s="1511" t="s">
        <v>186</v>
      </c>
      <c r="H4" s="1512"/>
      <c r="I4" s="489"/>
      <c r="J4" s="489"/>
      <c r="K4" s="489"/>
      <c r="L4" s="489"/>
      <c r="M4" s="489"/>
      <c r="N4" s="489"/>
      <c r="O4" s="489"/>
      <c r="P4" s="489"/>
    </row>
    <row r="5" spans="2:16" ht="15" customHeight="1">
      <c r="B5" s="490"/>
      <c r="C5" s="491"/>
      <c r="D5" s="492" t="s">
        <v>43</v>
      </c>
      <c r="E5" s="493" t="s">
        <v>303</v>
      </c>
      <c r="F5" s="493" t="s">
        <v>304</v>
      </c>
      <c r="G5" s="493" t="s">
        <v>303</v>
      </c>
      <c r="H5" s="422" t="s">
        <v>304</v>
      </c>
      <c r="I5" s="494"/>
      <c r="J5" s="494"/>
      <c r="K5" s="494"/>
      <c r="L5" s="494"/>
      <c r="M5" s="494"/>
      <c r="N5" s="494"/>
      <c r="O5" s="494"/>
      <c r="P5" s="494"/>
    </row>
    <row r="6" spans="2:16" ht="15" customHeight="1">
      <c r="B6" s="495"/>
      <c r="C6" s="496" t="s">
        <v>305</v>
      </c>
      <c r="D6" s="497">
        <v>183232.32311599996</v>
      </c>
      <c r="E6" s="497">
        <v>118122.29252299998</v>
      </c>
      <c r="F6" s="497">
        <v>241141.63985299997</v>
      </c>
      <c r="G6" s="497">
        <v>-35.53414020286169</v>
      </c>
      <c r="H6" s="498">
        <v>104.14574988548117</v>
      </c>
      <c r="I6" s="499"/>
      <c r="J6" s="499"/>
      <c r="K6" s="499"/>
      <c r="L6" s="499"/>
      <c r="M6" s="499"/>
      <c r="N6" s="499"/>
      <c r="O6" s="499"/>
      <c r="P6" s="499"/>
    </row>
    <row r="7" spans="2:16" ht="15" customHeight="1">
      <c r="B7" s="500">
        <v>1</v>
      </c>
      <c r="C7" s="501" t="s">
        <v>390</v>
      </c>
      <c r="D7" s="502">
        <v>4680.151596</v>
      </c>
      <c r="E7" s="502">
        <v>3131.7718189999996</v>
      </c>
      <c r="F7" s="502">
        <v>8783.440919</v>
      </c>
      <c r="G7" s="502">
        <v>-33.083966304069264</v>
      </c>
      <c r="H7" s="503">
        <v>180.4623525159833</v>
      </c>
      <c r="I7" s="504"/>
      <c r="J7" s="504"/>
      <c r="K7" s="504"/>
      <c r="L7" s="504"/>
      <c r="M7" s="504"/>
      <c r="N7" s="504"/>
      <c r="O7" s="504"/>
      <c r="P7" s="504"/>
    </row>
    <row r="8" spans="2:16" ht="15" customHeight="1">
      <c r="B8" s="500">
        <v>2</v>
      </c>
      <c r="C8" s="501" t="s">
        <v>391</v>
      </c>
      <c r="D8" s="502">
        <v>1408.930088</v>
      </c>
      <c r="E8" s="502">
        <v>852.666195</v>
      </c>
      <c r="F8" s="502">
        <v>1470.567759</v>
      </c>
      <c r="G8" s="502">
        <v>-39.481298450345825</v>
      </c>
      <c r="H8" s="503">
        <v>72.46699442564392</v>
      </c>
      <c r="I8" s="504"/>
      <c r="J8" s="504"/>
      <c r="K8" s="504"/>
      <c r="L8" s="504"/>
      <c r="M8" s="504"/>
      <c r="N8" s="504"/>
      <c r="O8" s="504"/>
      <c r="P8" s="504"/>
    </row>
    <row r="9" spans="2:16" ht="15" customHeight="1">
      <c r="B9" s="500">
        <v>3</v>
      </c>
      <c r="C9" s="501" t="s">
        <v>392</v>
      </c>
      <c r="D9" s="502">
        <v>2582.8026680000003</v>
      </c>
      <c r="E9" s="502">
        <v>1449.3304600000001</v>
      </c>
      <c r="F9" s="502">
        <v>3015.3107130000003</v>
      </c>
      <c r="G9" s="502">
        <v>-43.88535841484581</v>
      </c>
      <c r="H9" s="503">
        <v>108.04852973282576</v>
      </c>
      <c r="I9" s="504"/>
      <c r="J9" s="504"/>
      <c r="K9" s="504"/>
      <c r="L9" s="504"/>
      <c r="M9" s="504"/>
      <c r="N9" s="504"/>
      <c r="O9" s="504"/>
      <c r="P9" s="504"/>
    </row>
    <row r="10" spans="2:16" ht="15" customHeight="1">
      <c r="B10" s="500">
        <v>4</v>
      </c>
      <c r="C10" s="501" t="s">
        <v>393</v>
      </c>
      <c r="D10" s="502">
        <v>245.353671</v>
      </c>
      <c r="E10" s="502">
        <v>22.837688</v>
      </c>
      <c r="F10" s="502">
        <v>309.49368799999996</v>
      </c>
      <c r="G10" s="502">
        <v>-90.69193140378975</v>
      </c>
      <c r="H10" s="429" t="s">
        <v>120</v>
      </c>
      <c r="I10" s="504"/>
      <c r="J10" s="504"/>
      <c r="K10" s="504"/>
      <c r="L10" s="504"/>
      <c r="M10" s="504"/>
      <c r="N10" s="504"/>
      <c r="O10" s="504"/>
      <c r="P10" s="504"/>
    </row>
    <row r="11" spans="2:16" ht="15" customHeight="1">
      <c r="B11" s="500">
        <v>5</v>
      </c>
      <c r="C11" s="501" t="s">
        <v>394</v>
      </c>
      <c r="D11" s="502">
        <v>764.3837700000001</v>
      </c>
      <c r="E11" s="502">
        <v>496.500956</v>
      </c>
      <c r="F11" s="502">
        <v>872.78375</v>
      </c>
      <c r="G11" s="502">
        <v>-35.0455915619454</v>
      </c>
      <c r="H11" s="503">
        <v>75.78692235186756</v>
      </c>
      <c r="I11" s="504"/>
      <c r="J11" s="504"/>
      <c r="K11" s="504"/>
      <c r="L11" s="504"/>
      <c r="M11" s="504"/>
      <c r="N11" s="504"/>
      <c r="O11" s="504"/>
      <c r="P11" s="504"/>
    </row>
    <row r="12" spans="2:16" ht="15" customHeight="1">
      <c r="B12" s="500">
        <v>6</v>
      </c>
      <c r="C12" s="501" t="s">
        <v>395</v>
      </c>
      <c r="D12" s="502">
        <v>3733.7804040000005</v>
      </c>
      <c r="E12" s="502">
        <v>2032.1153910000003</v>
      </c>
      <c r="F12" s="502">
        <v>8036.751645</v>
      </c>
      <c r="G12" s="502">
        <v>-45.574855210472634</v>
      </c>
      <c r="H12" s="503">
        <v>295.48697286550885</v>
      </c>
      <c r="I12" s="504"/>
      <c r="J12" s="504"/>
      <c r="K12" s="504"/>
      <c r="L12" s="504"/>
      <c r="M12" s="504"/>
      <c r="N12" s="504"/>
      <c r="O12" s="504"/>
      <c r="P12" s="504"/>
    </row>
    <row r="13" spans="2:16" ht="15" customHeight="1">
      <c r="B13" s="500">
        <v>7</v>
      </c>
      <c r="C13" s="501" t="s">
        <v>396</v>
      </c>
      <c r="D13" s="502">
        <v>2772.345112</v>
      </c>
      <c r="E13" s="502">
        <v>1218.893396</v>
      </c>
      <c r="F13" s="502">
        <v>164.282816</v>
      </c>
      <c r="G13" s="502">
        <v>-56.03385052156523</v>
      </c>
      <c r="H13" s="503">
        <v>-86.52197012969951</v>
      </c>
      <c r="I13" s="504"/>
      <c r="J13" s="504"/>
      <c r="K13" s="504"/>
      <c r="L13" s="504"/>
      <c r="M13" s="504"/>
      <c r="N13" s="504"/>
      <c r="O13" s="504"/>
      <c r="P13" s="504"/>
    </row>
    <row r="14" spans="2:22" ht="15" customHeight="1">
      <c r="B14" s="500">
        <v>8</v>
      </c>
      <c r="C14" s="501" t="s">
        <v>313</v>
      </c>
      <c r="D14" s="502">
        <v>1509.7743189999999</v>
      </c>
      <c r="E14" s="502">
        <v>1121.239811</v>
      </c>
      <c r="F14" s="502">
        <v>1820.8642810000001</v>
      </c>
      <c r="G14" s="502">
        <v>-25.734608352415606</v>
      </c>
      <c r="H14" s="503">
        <v>62.397398231518935</v>
      </c>
      <c r="I14" s="504"/>
      <c r="J14" s="504"/>
      <c r="K14" s="504"/>
      <c r="L14" s="504"/>
      <c r="M14" s="504"/>
      <c r="N14" s="504"/>
      <c r="O14" s="504"/>
      <c r="P14" s="504"/>
      <c r="T14" s="462"/>
      <c r="U14" s="462"/>
      <c r="V14" s="462"/>
    </row>
    <row r="15" spans="2:16" ht="15" customHeight="1">
      <c r="B15" s="500">
        <v>9</v>
      </c>
      <c r="C15" s="501" t="s">
        <v>397</v>
      </c>
      <c r="D15" s="502">
        <v>2292.7205480000002</v>
      </c>
      <c r="E15" s="502">
        <v>2513.0478080000003</v>
      </c>
      <c r="F15" s="502">
        <v>2744.490671</v>
      </c>
      <c r="G15" s="502">
        <v>9.609861096774196</v>
      </c>
      <c r="H15" s="503">
        <v>9.20964823125243</v>
      </c>
      <c r="I15" s="504"/>
      <c r="J15" s="504"/>
      <c r="K15" s="504"/>
      <c r="L15" s="504"/>
      <c r="M15" s="504"/>
      <c r="N15" s="504"/>
      <c r="O15" s="504"/>
      <c r="P15" s="504"/>
    </row>
    <row r="16" spans="2:16" ht="15" customHeight="1">
      <c r="B16" s="500">
        <v>10</v>
      </c>
      <c r="C16" s="501" t="s">
        <v>398</v>
      </c>
      <c r="D16" s="502">
        <v>3505.07921</v>
      </c>
      <c r="E16" s="502">
        <v>3643.098486</v>
      </c>
      <c r="F16" s="502">
        <v>2401.146353</v>
      </c>
      <c r="G16" s="502">
        <v>3.9376934936657335</v>
      </c>
      <c r="H16" s="503">
        <v>-34.09054511627056</v>
      </c>
      <c r="I16" s="504"/>
      <c r="J16" s="504"/>
      <c r="K16" s="504"/>
      <c r="L16" s="504"/>
      <c r="M16" s="504"/>
      <c r="N16" s="504"/>
      <c r="O16" s="504"/>
      <c r="P16" s="504"/>
    </row>
    <row r="17" spans="2:16" ht="15" customHeight="1">
      <c r="B17" s="500">
        <v>11</v>
      </c>
      <c r="C17" s="501" t="s">
        <v>399</v>
      </c>
      <c r="D17" s="502">
        <v>117.84204300000002</v>
      </c>
      <c r="E17" s="502">
        <v>101.564464</v>
      </c>
      <c r="F17" s="502">
        <v>184.08030200000002</v>
      </c>
      <c r="G17" s="502">
        <v>-13.813048879337586</v>
      </c>
      <c r="H17" s="503">
        <v>81.2447924699332</v>
      </c>
      <c r="I17" s="504"/>
      <c r="J17" s="504"/>
      <c r="K17" s="504"/>
      <c r="L17" s="504"/>
      <c r="M17" s="504"/>
      <c r="N17" s="504"/>
      <c r="O17" s="504"/>
      <c r="P17" s="504"/>
    </row>
    <row r="18" spans="2:22" ht="15" customHeight="1">
      <c r="B18" s="500">
        <v>12</v>
      </c>
      <c r="C18" s="501" t="s">
        <v>400</v>
      </c>
      <c r="D18" s="502">
        <v>1029.798121</v>
      </c>
      <c r="E18" s="502">
        <v>704.612446</v>
      </c>
      <c r="F18" s="502">
        <v>1325.165195</v>
      </c>
      <c r="G18" s="502">
        <v>-31.57761393895572</v>
      </c>
      <c r="H18" s="503">
        <v>88.0700805844125</v>
      </c>
      <c r="I18" s="504"/>
      <c r="J18" s="504"/>
      <c r="K18" s="504"/>
      <c r="L18" s="504"/>
      <c r="M18" s="504"/>
      <c r="N18" s="504"/>
      <c r="O18" s="504"/>
      <c r="P18" s="504"/>
      <c r="U18" s="462"/>
      <c r="V18" s="462"/>
    </row>
    <row r="19" spans="2:16" ht="15" customHeight="1">
      <c r="B19" s="500">
        <v>13</v>
      </c>
      <c r="C19" s="501" t="s">
        <v>401</v>
      </c>
      <c r="D19" s="502">
        <v>529.5992190000001</v>
      </c>
      <c r="E19" s="502">
        <v>517.943698</v>
      </c>
      <c r="F19" s="502">
        <v>479.42725599999994</v>
      </c>
      <c r="G19" s="502">
        <v>-2.2008191443348863</v>
      </c>
      <c r="H19" s="503">
        <v>-7.436414835961585</v>
      </c>
      <c r="I19" s="504"/>
      <c r="J19" s="504"/>
      <c r="K19" s="504"/>
      <c r="L19" s="504"/>
      <c r="M19" s="504"/>
      <c r="N19" s="504"/>
      <c r="O19" s="504"/>
      <c r="P19" s="504"/>
    </row>
    <row r="20" spans="2:16" ht="15" customHeight="1">
      <c r="B20" s="500">
        <v>14</v>
      </c>
      <c r="C20" s="501" t="s">
        <v>402</v>
      </c>
      <c r="D20" s="502">
        <v>1988.444779</v>
      </c>
      <c r="E20" s="502">
        <v>1323.630263</v>
      </c>
      <c r="F20" s="502">
        <v>1858.420797</v>
      </c>
      <c r="G20" s="502">
        <v>-33.43389381596701</v>
      </c>
      <c r="H20" s="503">
        <v>40.40331722152533</v>
      </c>
      <c r="I20" s="504"/>
      <c r="J20" s="504"/>
      <c r="K20" s="504"/>
      <c r="L20" s="504"/>
      <c r="M20" s="504"/>
      <c r="N20" s="504"/>
      <c r="O20" s="504"/>
      <c r="P20" s="504"/>
    </row>
    <row r="21" spans="2:16" ht="15" customHeight="1">
      <c r="B21" s="500">
        <v>15</v>
      </c>
      <c r="C21" s="501" t="s">
        <v>403</v>
      </c>
      <c r="D21" s="502">
        <v>4236.117027</v>
      </c>
      <c r="E21" s="502">
        <v>2983.134657</v>
      </c>
      <c r="F21" s="502">
        <v>6214.829356</v>
      </c>
      <c r="G21" s="502">
        <v>-29.57855890226331</v>
      </c>
      <c r="H21" s="503">
        <v>108.33217640433185</v>
      </c>
      <c r="I21" s="504"/>
      <c r="J21" s="504"/>
      <c r="K21" s="504"/>
      <c r="L21" s="504"/>
      <c r="M21" s="504"/>
      <c r="N21" s="504"/>
      <c r="O21" s="504"/>
      <c r="P21" s="504"/>
    </row>
    <row r="22" spans="2:16" ht="15" customHeight="1">
      <c r="B22" s="500">
        <v>16</v>
      </c>
      <c r="C22" s="501" t="s">
        <v>404</v>
      </c>
      <c r="D22" s="502">
        <v>996.48813</v>
      </c>
      <c r="E22" s="502">
        <v>695.8171030000001</v>
      </c>
      <c r="F22" s="502">
        <v>1152.037202</v>
      </c>
      <c r="G22" s="502">
        <v>-30.173066587356118</v>
      </c>
      <c r="H22" s="503">
        <v>65.56609445686473</v>
      </c>
      <c r="I22" s="504"/>
      <c r="J22" s="504"/>
      <c r="K22" s="504"/>
      <c r="L22" s="504"/>
      <c r="M22" s="504"/>
      <c r="N22" s="504"/>
      <c r="O22" s="504"/>
      <c r="P22" s="504"/>
    </row>
    <row r="23" spans="2:16" ht="15" customHeight="1">
      <c r="B23" s="500">
        <v>17</v>
      </c>
      <c r="C23" s="501" t="s">
        <v>316</v>
      </c>
      <c r="D23" s="502">
        <v>1468.7525899999998</v>
      </c>
      <c r="E23" s="502">
        <v>1995.337227</v>
      </c>
      <c r="F23" s="502">
        <v>2585.2919660000002</v>
      </c>
      <c r="G23" s="502">
        <v>35.85250780732241</v>
      </c>
      <c r="H23" s="503">
        <v>29.566668281280954</v>
      </c>
      <c r="I23" s="504"/>
      <c r="J23" s="504"/>
      <c r="K23" s="504"/>
      <c r="L23" s="504"/>
      <c r="M23" s="504"/>
      <c r="N23" s="504"/>
      <c r="O23" s="504"/>
      <c r="P23" s="504"/>
    </row>
    <row r="24" spans="2:16" ht="15" customHeight="1">
      <c r="B24" s="500">
        <v>18</v>
      </c>
      <c r="C24" s="501" t="s">
        <v>405</v>
      </c>
      <c r="D24" s="502">
        <v>1345.501171</v>
      </c>
      <c r="E24" s="502">
        <v>1146.387242</v>
      </c>
      <c r="F24" s="502">
        <v>1822.690302</v>
      </c>
      <c r="G24" s="502">
        <v>-14.798495407626817</v>
      </c>
      <c r="H24" s="503">
        <v>58.994294006632</v>
      </c>
      <c r="I24" s="504"/>
      <c r="J24" s="504"/>
      <c r="K24" s="504"/>
      <c r="L24" s="504"/>
      <c r="M24" s="504"/>
      <c r="N24" s="504"/>
      <c r="O24" s="504"/>
      <c r="P24" s="504"/>
    </row>
    <row r="25" spans="2:16" ht="15" customHeight="1">
      <c r="B25" s="500">
        <v>19</v>
      </c>
      <c r="C25" s="501" t="s">
        <v>406</v>
      </c>
      <c r="D25" s="502">
        <v>6175.359632000001</v>
      </c>
      <c r="E25" s="502">
        <v>5368.316250000001</v>
      </c>
      <c r="F25" s="502">
        <v>6961.753284</v>
      </c>
      <c r="G25" s="502">
        <v>-13.068767328432088</v>
      </c>
      <c r="H25" s="503">
        <v>29.682249699801105</v>
      </c>
      <c r="I25" s="504"/>
      <c r="J25" s="504"/>
      <c r="K25" s="504"/>
      <c r="L25" s="504"/>
      <c r="M25" s="504"/>
      <c r="N25" s="504"/>
      <c r="O25" s="504"/>
      <c r="P25" s="504"/>
    </row>
    <row r="26" spans="2:16" ht="15" customHeight="1">
      <c r="B26" s="500">
        <v>20</v>
      </c>
      <c r="C26" s="501" t="s">
        <v>407</v>
      </c>
      <c r="D26" s="502">
        <v>404.071464</v>
      </c>
      <c r="E26" s="502">
        <v>182.528582</v>
      </c>
      <c r="F26" s="502">
        <v>332.888245</v>
      </c>
      <c r="G26" s="502">
        <v>-54.82764850724524</v>
      </c>
      <c r="H26" s="503">
        <v>82.37595523532858</v>
      </c>
      <c r="I26" s="504"/>
      <c r="J26" s="504"/>
      <c r="K26" s="504"/>
      <c r="L26" s="504"/>
      <c r="M26" s="504"/>
      <c r="N26" s="504"/>
      <c r="O26" s="504"/>
      <c r="P26" s="504"/>
    </row>
    <row r="27" spans="2:16" ht="15" customHeight="1">
      <c r="B27" s="500">
        <v>21</v>
      </c>
      <c r="C27" s="501" t="s">
        <v>408</v>
      </c>
      <c r="D27" s="502">
        <v>682.4913630000001</v>
      </c>
      <c r="E27" s="502">
        <v>493.87545700000004</v>
      </c>
      <c r="F27" s="502">
        <v>939.572702</v>
      </c>
      <c r="G27" s="502">
        <v>-27.636379920019593</v>
      </c>
      <c r="H27" s="503">
        <v>90.24486612623878</v>
      </c>
      <c r="I27" s="504"/>
      <c r="J27" s="504"/>
      <c r="K27" s="504"/>
      <c r="L27" s="504"/>
      <c r="M27" s="504"/>
      <c r="N27" s="504"/>
      <c r="O27" s="504"/>
      <c r="P27" s="504"/>
    </row>
    <row r="28" spans="2:16" ht="15" customHeight="1">
      <c r="B28" s="500">
        <v>22</v>
      </c>
      <c r="C28" s="501" t="s">
        <v>328</v>
      </c>
      <c r="D28" s="502">
        <v>876.596694</v>
      </c>
      <c r="E28" s="502">
        <v>1234.9667299999999</v>
      </c>
      <c r="F28" s="502">
        <v>1296.989687</v>
      </c>
      <c r="G28" s="502">
        <v>40.8819743963123</v>
      </c>
      <c r="H28" s="503">
        <v>5.022237076783441</v>
      </c>
      <c r="I28" s="504"/>
      <c r="J28" s="504"/>
      <c r="K28" s="504"/>
      <c r="L28" s="504"/>
      <c r="M28" s="504"/>
      <c r="N28" s="504"/>
      <c r="O28" s="504"/>
      <c r="P28" s="504"/>
    </row>
    <row r="29" spans="2:16" ht="15" customHeight="1">
      <c r="B29" s="500">
        <v>23</v>
      </c>
      <c r="C29" s="501" t="s">
        <v>409</v>
      </c>
      <c r="D29" s="502">
        <v>13476.901725999998</v>
      </c>
      <c r="E29" s="502">
        <v>6986.0483970000005</v>
      </c>
      <c r="F29" s="502">
        <v>23351.725660999997</v>
      </c>
      <c r="G29" s="502">
        <v>-48.1628007754755</v>
      </c>
      <c r="H29" s="503">
        <v>234.26229441851365</v>
      </c>
      <c r="I29" s="504"/>
      <c r="J29" s="504"/>
      <c r="K29" s="504"/>
      <c r="L29" s="504"/>
      <c r="M29" s="504"/>
      <c r="N29" s="504"/>
      <c r="O29" s="504"/>
      <c r="P29" s="504"/>
    </row>
    <row r="30" spans="2:16" ht="15" customHeight="1">
      <c r="B30" s="500">
        <v>24</v>
      </c>
      <c r="C30" s="501" t="s">
        <v>410</v>
      </c>
      <c r="D30" s="502">
        <v>1995.046222</v>
      </c>
      <c r="E30" s="502">
        <v>3617.214579</v>
      </c>
      <c r="F30" s="502">
        <v>5350.490102</v>
      </c>
      <c r="G30" s="502">
        <v>81.30981323198637</v>
      </c>
      <c r="H30" s="503">
        <v>47.917409518988876</v>
      </c>
      <c r="I30" s="504"/>
      <c r="J30" s="504"/>
      <c r="K30" s="504"/>
      <c r="L30" s="504"/>
      <c r="M30" s="504"/>
      <c r="N30" s="504"/>
      <c r="O30" s="504"/>
      <c r="P30" s="504"/>
    </row>
    <row r="31" spans="2:16" ht="15" customHeight="1">
      <c r="B31" s="500">
        <v>25</v>
      </c>
      <c r="C31" s="501" t="s">
        <v>411</v>
      </c>
      <c r="D31" s="502">
        <v>8872.435423</v>
      </c>
      <c r="E31" s="502">
        <v>7726.252501000001</v>
      </c>
      <c r="F31" s="502">
        <v>11047.275978000001</v>
      </c>
      <c r="G31" s="502">
        <v>-12.918470153400634</v>
      </c>
      <c r="H31" s="503">
        <v>42.9836259761141</v>
      </c>
      <c r="I31" s="504"/>
      <c r="J31" s="504"/>
      <c r="K31" s="504"/>
      <c r="L31" s="504"/>
      <c r="M31" s="504"/>
      <c r="N31" s="504"/>
      <c r="O31" s="504"/>
      <c r="P31" s="504"/>
    </row>
    <row r="32" spans="2:16" ht="15" customHeight="1">
      <c r="B32" s="500">
        <v>26</v>
      </c>
      <c r="C32" s="501" t="s">
        <v>412</v>
      </c>
      <c r="D32" s="502">
        <v>22.170741</v>
      </c>
      <c r="E32" s="502">
        <v>14.830138999999999</v>
      </c>
      <c r="F32" s="502">
        <v>32.200384</v>
      </c>
      <c r="G32" s="502">
        <v>-33.109412085053904</v>
      </c>
      <c r="H32" s="503">
        <v>117.12799859799023</v>
      </c>
      <c r="I32" s="504"/>
      <c r="J32" s="504"/>
      <c r="K32" s="504"/>
      <c r="L32" s="504"/>
      <c r="M32" s="504"/>
      <c r="N32" s="504"/>
      <c r="O32" s="504"/>
      <c r="P32" s="504"/>
    </row>
    <row r="33" spans="2:16" ht="15" customHeight="1">
      <c r="B33" s="500">
        <v>27</v>
      </c>
      <c r="C33" s="501" t="s">
        <v>413</v>
      </c>
      <c r="D33" s="502">
        <v>8555.572779</v>
      </c>
      <c r="E33" s="502">
        <v>5408.957088</v>
      </c>
      <c r="F33" s="502">
        <v>11900.476212000001</v>
      </c>
      <c r="G33" s="502">
        <v>-36.77855091974082</v>
      </c>
      <c r="H33" s="503">
        <v>120.01424707919591</v>
      </c>
      <c r="I33" s="504"/>
      <c r="J33" s="504"/>
      <c r="K33" s="504"/>
      <c r="L33" s="504"/>
      <c r="M33" s="504"/>
      <c r="N33" s="504"/>
      <c r="O33" s="504"/>
      <c r="P33" s="504"/>
    </row>
    <row r="34" spans="2:16" ht="15" customHeight="1">
      <c r="B34" s="500">
        <v>28</v>
      </c>
      <c r="C34" s="501" t="s">
        <v>414</v>
      </c>
      <c r="D34" s="502">
        <v>218.563702</v>
      </c>
      <c r="E34" s="502">
        <v>159.70854100000003</v>
      </c>
      <c r="F34" s="502">
        <v>305.605265</v>
      </c>
      <c r="G34" s="502">
        <v>-26.92814976203138</v>
      </c>
      <c r="H34" s="503">
        <v>91.35186076241214</v>
      </c>
      <c r="I34" s="504"/>
      <c r="J34" s="504"/>
      <c r="K34" s="504"/>
      <c r="L34" s="504"/>
      <c r="M34" s="504"/>
      <c r="N34" s="504"/>
      <c r="O34" s="504"/>
      <c r="P34" s="504"/>
    </row>
    <row r="35" spans="2:16" ht="15" customHeight="1">
      <c r="B35" s="500">
        <v>29</v>
      </c>
      <c r="C35" s="501" t="s">
        <v>335</v>
      </c>
      <c r="D35" s="502">
        <v>2535.1002009999997</v>
      </c>
      <c r="E35" s="502">
        <v>1628.199446</v>
      </c>
      <c r="F35" s="502">
        <v>2906.75779</v>
      </c>
      <c r="G35" s="502">
        <v>-35.77376368169834</v>
      </c>
      <c r="H35" s="503">
        <v>78.52590462065544</v>
      </c>
      <c r="I35" s="504"/>
      <c r="J35" s="504"/>
      <c r="K35" s="504"/>
      <c r="L35" s="504"/>
      <c r="M35" s="504"/>
      <c r="N35" s="504"/>
      <c r="O35" s="504"/>
      <c r="P35" s="504"/>
    </row>
    <row r="36" spans="2:16" ht="15" customHeight="1">
      <c r="B36" s="500">
        <v>30</v>
      </c>
      <c r="C36" s="501" t="s">
        <v>415</v>
      </c>
      <c r="D36" s="502">
        <v>56573.131084</v>
      </c>
      <c r="E36" s="502">
        <v>20759.526036000003</v>
      </c>
      <c r="F36" s="502">
        <v>49989.38475299999</v>
      </c>
      <c r="G36" s="502">
        <v>-63.304972452070615</v>
      </c>
      <c r="H36" s="503">
        <v>140.80214869217733</v>
      </c>
      <c r="I36" s="504"/>
      <c r="J36" s="504"/>
      <c r="K36" s="504"/>
      <c r="L36" s="504"/>
      <c r="M36" s="504"/>
      <c r="N36" s="504"/>
      <c r="O36" s="504"/>
      <c r="P36" s="504"/>
    </row>
    <row r="37" spans="2:16" ht="15" customHeight="1">
      <c r="B37" s="500">
        <v>31</v>
      </c>
      <c r="C37" s="501" t="s">
        <v>416</v>
      </c>
      <c r="D37" s="502">
        <v>743.0796660000001</v>
      </c>
      <c r="E37" s="502">
        <v>337.3185710000001</v>
      </c>
      <c r="F37" s="502">
        <v>831.439111</v>
      </c>
      <c r="G37" s="502">
        <v>-54.60532881813509</v>
      </c>
      <c r="H37" s="503">
        <v>146.48483139696444</v>
      </c>
      <c r="I37" s="504"/>
      <c r="J37" s="504"/>
      <c r="K37" s="504"/>
      <c r="L37" s="504"/>
      <c r="M37" s="504"/>
      <c r="N37" s="504"/>
      <c r="O37" s="504"/>
      <c r="P37" s="504"/>
    </row>
    <row r="38" spans="2:16" ht="15" customHeight="1">
      <c r="B38" s="500">
        <v>32</v>
      </c>
      <c r="C38" s="501" t="s">
        <v>338</v>
      </c>
      <c r="D38" s="502">
        <v>923.4574010000001</v>
      </c>
      <c r="E38" s="502">
        <v>691.2365159999999</v>
      </c>
      <c r="F38" s="502">
        <v>1250.223095</v>
      </c>
      <c r="G38" s="502">
        <v>-25.146897382438127</v>
      </c>
      <c r="H38" s="503">
        <v>80.86762867139967</v>
      </c>
      <c r="I38" s="504"/>
      <c r="J38" s="504"/>
      <c r="K38" s="504"/>
      <c r="L38" s="504"/>
      <c r="M38" s="504"/>
      <c r="N38" s="504"/>
      <c r="O38" s="504"/>
      <c r="P38" s="504"/>
    </row>
    <row r="39" spans="2:16" ht="15" customHeight="1">
      <c r="B39" s="500">
        <v>33</v>
      </c>
      <c r="C39" s="501" t="s">
        <v>417</v>
      </c>
      <c r="D39" s="502">
        <v>498.26257899999996</v>
      </c>
      <c r="E39" s="502">
        <v>387.09571099999994</v>
      </c>
      <c r="F39" s="502">
        <v>1074.273307</v>
      </c>
      <c r="G39" s="502">
        <v>-22.310900453955227</v>
      </c>
      <c r="H39" s="503">
        <v>177.52136654389335</v>
      </c>
      <c r="I39" s="504"/>
      <c r="J39" s="504"/>
      <c r="K39" s="504"/>
      <c r="L39" s="504"/>
      <c r="M39" s="504"/>
      <c r="N39" s="504"/>
      <c r="O39" s="504"/>
      <c r="P39" s="504"/>
    </row>
    <row r="40" spans="2:16" ht="15" customHeight="1">
      <c r="B40" s="500">
        <v>34</v>
      </c>
      <c r="C40" s="501" t="s">
        <v>418</v>
      </c>
      <c r="D40" s="502">
        <v>74.672153</v>
      </c>
      <c r="E40" s="502">
        <v>86.129222</v>
      </c>
      <c r="F40" s="502">
        <v>107.06891499999999</v>
      </c>
      <c r="G40" s="502">
        <v>15.343161459399738</v>
      </c>
      <c r="H40" s="503">
        <v>24.311949549480417</v>
      </c>
      <c r="I40" s="504"/>
      <c r="J40" s="504"/>
      <c r="K40" s="504"/>
      <c r="L40" s="504"/>
      <c r="M40" s="504"/>
      <c r="N40" s="504"/>
      <c r="O40" s="504"/>
      <c r="P40" s="504"/>
    </row>
    <row r="41" spans="2:16" ht="15" customHeight="1">
      <c r="B41" s="500">
        <v>35</v>
      </c>
      <c r="C41" s="501" t="s">
        <v>371</v>
      </c>
      <c r="D41" s="502">
        <v>2302.620041</v>
      </c>
      <c r="E41" s="502">
        <v>2045.6094849999997</v>
      </c>
      <c r="F41" s="502">
        <v>3090.066583</v>
      </c>
      <c r="G41" s="502">
        <v>-11.161657217592179</v>
      </c>
      <c r="H41" s="503">
        <v>51.05847942428758</v>
      </c>
      <c r="I41" s="504"/>
      <c r="J41" s="504"/>
      <c r="K41" s="504"/>
      <c r="L41" s="504"/>
      <c r="M41" s="504"/>
      <c r="N41" s="504"/>
      <c r="O41" s="504"/>
      <c r="P41" s="504"/>
    </row>
    <row r="42" spans="2:16" ht="15" customHeight="1">
      <c r="B42" s="500">
        <v>36</v>
      </c>
      <c r="C42" s="501" t="s">
        <v>419</v>
      </c>
      <c r="D42" s="502">
        <v>6746.573095</v>
      </c>
      <c r="E42" s="502">
        <v>7800.953519999999</v>
      </c>
      <c r="F42" s="502">
        <v>11074.829403</v>
      </c>
      <c r="G42" s="502">
        <v>15.628385109788837</v>
      </c>
      <c r="H42" s="503">
        <v>41.96763734851737</v>
      </c>
      <c r="I42" s="504"/>
      <c r="J42" s="504"/>
      <c r="K42" s="504"/>
      <c r="L42" s="504"/>
      <c r="M42" s="504"/>
      <c r="N42" s="504"/>
      <c r="O42" s="504"/>
      <c r="P42" s="504"/>
    </row>
    <row r="43" spans="2:16" ht="15" customHeight="1">
      <c r="B43" s="500">
        <v>37</v>
      </c>
      <c r="C43" s="501" t="s">
        <v>420</v>
      </c>
      <c r="D43" s="502">
        <v>346.434416</v>
      </c>
      <c r="E43" s="502">
        <v>355.798464</v>
      </c>
      <c r="F43" s="502">
        <v>350.471297</v>
      </c>
      <c r="G43" s="502">
        <v>2.7029785631921754</v>
      </c>
      <c r="H43" s="503">
        <v>-1.4972428323917768</v>
      </c>
      <c r="I43" s="504"/>
      <c r="J43" s="504"/>
      <c r="K43" s="504"/>
      <c r="L43" s="504"/>
      <c r="M43" s="504"/>
      <c r="N43" s="504"/>
      <c r="O43" s="504"/>
      <c r="P43" s="504"/>
    </row>
    <row r="44" spans="2:16" ht="15" customHeight="1">
      <c r="B44" s="500">
        <v>38</v>
      </c>
      <c r="C44" s="501" t="s">
        <v>421</v>
      </c>
      <c r="D44" s="502">
        <v>1641.3565680000002</v>
      </c>
      <c r="E44" s="502">
        <v>1599.2316520000002</v>
      </c>
      <c r="F44" s="502">
        <v>2595.704805</v>
      </c>
      <c r="G44" s="502">
        <v>-2.5664695180358876</v>
      </c>
      <c r="H44" s="503">
        <v>62.30949417201751</v>
      </c>
      <c r="I44" s="504"/>
      <c r="J44" s="504"/>
      <c r="K44" s="504"/>
      <c r="L44" s="504"/>
      <c r="M44" s="504"/>
      <c r="N44" s="504"/>
      <c r="O44" s="504"/>
      <c r="P44" s="504"/>
    </row>
    <row r="45" spans="2:16" ht="15" customHeight="1">
      <c r="B45" s="500">
        <v>39</v>
      </c>
      <c r="C45" s="501" t="s">
        <v>422</v>
      </c>
      <c r="D45" s="502">
        <v>419.17481499999997</v>
      </c>
      <c r="E45" s="502">
        <v>311.571468</v>
      </c>
      <c r="F45" s="502">
        <v>603.647744</v>
      </c>
      <c r="G45" s="502">
        <v>-25.670279594445574</v>
      </c>
      <c r="H45" s="503">
        <v>93.74294696329514</v>
      </c>
      <c r="I45" s="504"/>
      <c r="J45" s="504"/>
      <c r="K45" s="504"/>
      <c r="L45" s="504"/>
      <c r="M45" s="504"/>
      <c r="N45" s="504"/>
      <c r="O45" s="504"/>
      <c r="P45" s="504"/>
    </row>
    <row r="46" spans="2:16" ht="15" customHeight="1">
      <c r="B46" s="500">
        <v>40</v>
      </c>
      <c r="C46" s="501" t="s">
        <v>423</v>
      </c>
      <c r="D46" s="502">
        <v>10.674506000000001</v>
      </c>
      <c r="E46" s="502">
        <v>24.311377</v>
      </c>
      <c r="F46" s="502">
        <v>173.195043</v>
      </c>
      <c r="G46" s="502">
        <v>127.75177605408624</v>
      </c>
      <c r="H46" s="503">
        <v>612.4032628838753</v>
      </c>
      <c r="I46" s="504"/>
      <c r="J46" s="504"/>
      <c r="K46" s="504"/>
      <c r="L46" s="504"/>
      <c r="M46" s="504"/>
      <c r="N46" s="504"/>
      <c r="O46" s="504"/>
      <c r="P46" s="504"/>
    </row>
    <row r="47" spans="2:16" ht="15" customHeight="1">
      <c r="B47" s="500">
        <v>41</v>
      </c>
      <c r="C47" s="501" t="s">
        <v>424</v>
      </c>
      <c r="D47" s="502">
        <v>7.180608</v>
      </c>
      <c r="E47" s="502">
        <v>14.008904999999999</v>
      </c>
      <c r="F47" s="502">
        <v>66.675158</v>
      </c>
      <c r="G47" s="502">
        <v>95.09357703414528</v>
      </c>
      <c r="H47" s="503">
        <v>375.94839139818566</v>
      </c>
      <c r="I47" s="504"/>
      <c r="J47" s="504"/>
      <c r="K47" s="504"/>
      <c r="L47" s="504"/>
      <c r="M47" s="504"/>
      <c r="N47" s="504"/>
      <c r="O47" s="504"/>
      <c r="P47" s="504"/>
    </row>
    <row r="48" spans="2:16" ht="15" customHeight="1">
      <c r="B48" s="500">
        <v>42</v>
      </c>
      <c r="C48" s="501" t="s">
        <v>376</v>
      </c>
      <c r="D48" s="502">
        <v>34.593543999999994</v>
      </c>
      <c r="E48" s="502">
        <v>21.419932000000003</v>
      </c>
      <c r="F48" s="502">
        <v>32.583258</v>
      </c>
      <c r="G48" s="502">
        <v>-38.081128663776084</v>
      </c>
      <c r="H48" s="503">
        <v>52.116533329797676</v>
      </c>
      <c r="I48" s="504"/>
      <c r="J48" s="504"/>
      <c r="K48" s="504"/>
      <c r="L48" s="504"/>
      <c r="M48" s="504"/>
      <c r="N48" s="504"/>
      <c r="O48" s="504"/>
      <c r="P48" s="504"/>
    </row>
    <row r="49" spans="2:16" ht="15" customHeight="1">
      <c r="B49" s="500">
        <v>43</v>
      </c>
      <c r="C49" s="501" t="s">
        <v>425</v>
      </c>
      <c r="D49" s="502">
        <v>2033.5168519999997</v>
      </c>
      <c r="E49" s="502">
        <v>1876.797223</v>
      </c>
      <c r="F49" s="502">
        <v>2188.649809</v>
      </c>
      <c r="G49" s="502">
        <v>-7.706827157388105</v>
      </c>
      <c r="H49" s="503">
        <v>16.616210967187683</v>
      </c>
      <c r="I49" s="504"/>
      <c r="J49" s="504"/>
      <c r="K49" s="504"/>
      <c r="L49" s="504"/>
      <c r="M49" s="504"/>
      <c r="N49" s="504"/>
      <c r="O49" s="504"/>
      <c r="P49" s="504"/>
    </row>
    <row r="50" spans="2:16" ht="15" customHeight="1">
      <c r="B50" s="500">
        <v>44</v>
      </c>
      <c r="C50" s="501" t="s">
        <v>352</v>
      </c>
      <c r="D50" s="502">
        <v>4083.356624</v>
      </c>
      <c r="E50" s="502">
        <v>2822.997206</v>
      </c>
      <c r="F50" s="502">
        <v>2713.8653329999997</v>
      </c>
      <c r="G50" s="502">
        <v>-30.865768877305882</v>
      </c>
      <c r="H50" s="503">
        <v>-3.8658158346048452</v>
      </c>
      <c r="I50" s="504"/>
      <c r="J50" s="504"/>
      <c r="K50" s="504"/>
      <c r="L50" s="504"/>
      <c r="M50" s="504"/>
      <c r="N50" s="504"/>
      <c r="O50" s="504"/>
      <c r="P50" s="504"/>
    </row>
    <row r="51" spans="2:16" ht="15" customHeight="1">
      <c r="B51" s="500">
        <v>45</v>
      </c>
      <c r="C51" s="501" t="s">
        <v>426</v>
      </c>
      <c r="D51" s="502">
        <v>1026.0413170000002</v>
      </c>
      <c r="E51" s="502">
        <v>961.936279</v>
      </c>
      <c r="F51" s="502">
        <v>1304.761489</v>
      </c>
      <c r="G51" s="502">
        <v>-6.24780278706848</v>
      </c>
      <c r="H51" s="503">
        <v>35.63907687902059</v>
      </c>
      <c r="I51" s="504"/>
      <c r="J51" s="504"/>
      <c r="K51" s="504"/>
      <c r="L51" s="504"/>
      <c r="M51" s="504"/>
      <c r="N51" s="504"/>
      <c r="O51" s="504"/>
      <c r="P51" s="504"/>
    </row>
    <row r="52" spans="2:16" ht="15" customHeight="1">
      <c r="B52" s="500">
        <v>46</v>
      </c>
      <c r="C52" s="501" t="s">
        <v>427</v>
      </c>
      <c r="D52" s="502">
        <v>2117.27427</v>
      </c>
      <c r="E52" s="502">
        <v>1355.481354</v>
      </c>
      <c r="F52" s="502">
        <v>2814.712828</v>
      </c>
      <c r="G52" s="502">
        <v>-35.979888236208524</v>
      </c>
      <c r="H52" s="503">
        <v>107.65411635459503</v>
      </c>
      <c r="I52" s="504"/>
      <c r="J52" s="504"/>
      <c r="K52" s="504"/>
      <c r="L52" s="504"/>
      <c r="M52" s="504"/>
      <c r="N52" s="504"/>
      <c r="O52" s="504"/>
      <c r="P52" s="504"/>
    </row>
    <row r="53" spans="2:16" ht="15" customHeight="1">
      <c r="B53" s="500">
        <v>47</v>
      </c>
      <c r="C53" s="501" t="s">
        <v>377</v>
      </c>
      <c r="D53" s="502">
        <v>3062.277277</v>
      </c>
      <c r="E53" s="502">
        <v>3603.7396169999997</v>
      </c>
      <c r="F53" s="502">
        <v>6233.215219</v>
      </c>
      <c r="G53" s="502">
        <v>17.681688855114075</v>
      </c>
      <c r="H53" s="503">
        <v>72.96519397783118</v>
      </c>
      <c r="I53" s="504"/>
      <c r="J53" s="504" t="s">
        <v>32</v>
      </c>
      <c r="K53" s="504"/>
      <c r="L53" s="504"/>
      <c r="M53" s="504"/>
      <c r="N53" s="504"/>
      <c r="O53" s="504"/>
      <c r="P53" s="504"/>
    </row>
    <row r="54" spans="2:16" ht="15" customHeight="1">
      <c r="B54" s="500">
        <v>48</v>
      </c>
      <c r="C54" s="501" t="s">
        <v>428</v>
      </c>
      <c r="D54" s="502">
        <v>20969.567108</v>
      </c>
      <c r="E54" s="502">
        <v>13884.471083</v>
      </c>
      <c r="F54" s="502">
        <v>44018.886256</v>
      </c>
      <c r="G54" s="502">
        <v>-33.787516873903414</v>
      </c>
      <c r="H54" s="503">
        <v>217.03682475810155</v>
      </c>
      <c r="I54" s="504"/>
      <c r="J54" s="504"/>
      <c r="K54" s="504"/>
      <c r="L54" s="504"/>
      <c r="M54" s="504"/>
      <c r="N54" s="504"/>
      <c r="O54" s="504"/>
      <c r="P54" s="504"/>
    </row>
    <row r="55" spans="2:16" ht="15" customHeight="1">
      <c r="B55" s="500">
        <v>49</v>
      </c>
      <c r="C55" s="501" t="s">
        <v>429</v>
      </c>
      <c r="D55" s="502">
        <v>596.904779</v>
      </c>
      <c r="E55" s="502">
        <v>411.832082</v>
      </c>
      <c r="F55" s="502">
        <v>961.176166</v>
      </c>
      <c r="G55" s="502">
        <v>-31.005397093662737</v>
      </c>
      <c r="H55" s="503">
        <v>133.39030833445364</v>
      </c>
      <c r="I55" s="504"/>
      <c r="J55" s="504"/>
      <c r="K55" s="504"/>
      <c r="L55" s="504"/>
      <c r="M55" s="504"/>
      <c r="N55" s="504"/>
      <c r="O55" s="504"/>
      <c r="P55" s="504"/>
    </row>
    <row r="56" spans="2:16" ht="15" customHeight="1">
      <c r="B56" s="505"/>
      <c r="C56" s="506" t="s">
        <v>357</v>
      </c>
      <c r="D56" s="507">
        <v>53751.92020200004</v>
      </c>
      <c r="E56" s="507">
        <v>38670.139811999994</v>
      </c>
      <c r="F56" s="507">
        <v>64564.164863999984</v>
      </c>
      <c r="G56" s="502">
        <v>-28.058123939242776</v>
      </c>
      <c r="H56" s="503">
        <v>66.96129152334908</v>
      </c>
      <c r="I56" s="499"/>
      <c r="J56" s="499"/>
      <c r="K56" s="499"/>
      <c r="L56" s="499"/>
      <c r="M56" s="499"/>
      <c r="N56" s="499"/>
      <c r="O56" s="499"/>
      <c r="P56" s="499"/>
    </row>
    <row r="57" spans="2:16" ht="15" customHeight="1" thickBot="1">
      <c r="B57" s="508"/>
      <c r="C57" s="509" t="s">
        <v>358</v>
      </c>
      <c r="D57" s="510">
        <v>236984.243318</v>
      </c>
      <c r="E57" s="510">
        <v>156792.432335</v>
      </c>
      <c r="F57" s="510">
        <v>305705.804717</v>
      </c>
      <c r="G57" s="510">
        <v>-33.838456878077636</v>
      </c>
      <c r="H57" s="511">
        <v>94.97484678586673</v>
      </c>
      <c r="I57" s="499"/>
      <c r="J57" s="499"/>
      <c r="K57" s="499"/>
      <c r="L57" s="499"/>
      <c r="M57" s="499"/>
      <c r="N57" s="499"/>
      <c r="O57" s="499"/>
      <c r="P57" s="499"/>
    </row>
    <row r="58" spans="2:11" ht="13.5" thickTop="1">
      <c r="B58" s="46" t="s">
        <v>430</v>
      </c>
      <c r="K58" s="46" t="s">
        <v>32</v>
      </c>
    </row>
  </sheetData>
  <sheetProtection/>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77" r:id="rId1"/>
</worksheet>
</file>

<file path=xl/worksheets/sheet13.xml><?xml version="1.0" encoding="utf-8"?>
<worksheet xmlns="http://schemas.openxmlformats.org/spreadsheetml/2006/main" xmlns:r="http://schemas.openxmlformats.org/officeDocument/2006/relationships">
  <sheetPr>
    <pageSetUpPr fitToPage="1"/>
  </sheetPr>
  <dimension ref="B1:L57"/>
  <sheetViews>
    <sheetView zoomScalePageLayoutView="0" workbookViewId="0" topLeftCell="A1">
      <selection activeCell="N11" sqref="N11"/>
    </sheetView>
  </sheetViews>
  <sheetFormatPr defaultColWidth="9.140625" defaultRowHeight="15"/>
  <cols>
    <col min="1" max="1" width="9.140625" style="46" customWidth="1"/>
    <col min="2" max="2" width="6.140625" style="46" customWidth="1"/>
    <col min="3" max="3" width="41.140625" style="46" bestFit="1" customWidth="1"/>
    <col min="4" max="8" width="10.7109375" style="46" customWidth="1"/>
    <col min="9" max="16384" width="9.140625" style="46" customWidth="1"/>
  </cols>
  <sheetData>
    <row r="1" spans="2:8" ht="12.75">
      <c r="B1" s="1502" t="s">
        <v>431</v>
      </c>
      <c r="C1" s="1502"/>
      <c r="D1" s="1502"/>
      <c r="E1" s="1502"/>
      <c r="F1" s="1502"/>
      <c r="G1" s="1502"/>
      <c r="H1" s="1502"/>
    </row>
    <row r="2" spans="2:8" ht="15" customHeight="1">
      <c r="B2" s="1513" t="s">
        <v>15</v>
      </c>
      <c r="C2" s="1513"/>
      <c r="D2" s="1513"/>
      <c r="E2" s="1513"/>
      <c r="F2" s="1513"/>
      <c r="G2" s="1513"/>
      <c r="H2" s="1513"/>
    </row>
    <row r="3" spans="2:8" ht="15" customHeight="1" thickBot="1">
      <c r="B3" s="1514" t="s">
        <v>61</v>
      </c>
      <c r="C3" s="1514"/>
      <c r="D3" s="1514"/>
      <c r="E3" s="1514"/>
      <c r="F3" s="1514"/>
      <c r="G3" s="1514"/>
      <c r="H3" s="1514"/>
    </row>
    <row r="4" spans="2:8" ht="15" customHeight="1" thickTop="1">
      <c r="B4" s="512"/>
      <c r="C4" s="513"/>
      <c r="D4" s="1515" t="s">
        <v>124</v>
      </c>
      <c r="E4" s="1515"/>
      <c r="F4" s="1515"/>
      <c r="G4" s="1516" t="s">
        <v>186</v>
      </c>
      <c r="H4" s="1517"/>
    </row>
    <row r="5" spans="2:8" ht="15" customHeight="1">
      <c r="B5" s="514"/>
      <c r="C5" s="515"/>
      <c r="D5" s="516" t="s">
        <v>43</v>
      </c>
      <c r="E5" s="517" t="s">
        <v>303</v>
      </c>
      <c r="F5" s="517" t="s">
        <v>304</v>
      </c>
      <c r="G5" s="517" t="s">
        <v>303</v>
      </c>
      <c r="H5" s="518" t="s">
        <v>304</v>
      </c>
    </row>
    <row r="6" spans="2:8" ht="15" customHeight="1">
      <c r="B6" s="495"/>
      <c r="C6" s="496" t="s">
        <v>363</v>
      </c>
      <c r="D6" s="497">
        <v>36891.719903</v>
      </c>
      <c r="E6" s="497">
        <v>34234.43993500001</v>
      </c>
      <c r="F6" s="497">
        <v>44407.52439399999</v>
      </c>
      <c r="G6" s="497">
        <v>-7.202917009526303</v>
      </c>
      <c r="H6" s="498">
        <v>29.715936578239166</v>
      </c>
    </row>
    <row r="7" spans="2:8" ht="15" customHeight="1">
      <c r="B7" s="500">
        <v>1</v>
      </c>
      <c r="C7" s="501" t="s">
        <v>432</v>
      </c>
      <c r="D7" s="502">
        <v>707.770831</v>
      </c>
      <c r="E7" s="502">
        <v>772.6523569999999</v>
      </c>
      <c r="F7" s="502">
        <v>678.240271</v>
      </c>
      <c r="G7" s="502">
        <v>9.167024573240695</v>
      </c>
      <c r="H7" s="503">
        <v>-12.219219309260438</v>
      </c>
    </row>
    <row r="8" spans="2:8" ht="15" customHeight="1">
      <c r="B8" s="500">
        <v>2</v>
      </c>
      <c r="C8" s="501" t="s">
        <v>433</v>
      </c>
      <c r="D8" s="502">
        <v>329.20842300000004</v>
      </c>
      <c r="E8" s="502">
        <v>226.27025099999997</v>
      </c>
      <c r="F8" s="502">
        <v>332.28644699999995</v>
      </c>
      <c r="G8" s="502">
        <v>-31.268389508976824</v>
      </c>
      <c r="H8" s="503">
        <v>46.853793431289375</v>
      </c>
    </row>
    <row r="9" spans="2:8" ht="15" customHeight="1">
      <c r="B9" s="500">
        <v>3</v>
      </c>
      <c r="C9" s="501" t="s">
        <v>434</v>
      </c>
      <c r="D9" s="502">
        <v>366.440525</v>
      </c>
      <c r="E9" s="502">
        <v>134.168303</v>
      </c>
      <c r="F9" s="502">
        <v>213.37857</v>
      </c>
      <c r="G9" s="502">
        <v>-63.38606299071316</v>
      </c>
      <c r="H9" s="503">
        <v>59.03798827954171</v>
      </c>
    </row>
    <row r="10" spans="2:8" ht="15" customHeight="1">
      <c r="B10" s="500">
        <v>4</v>
      </c>
      <c r="C10" s="501" t="s">
        <v>435</v>
      </c>
      <c r="D10" s="502">
        <v>600.0194290000001</v>
      </c>
      <c r="E10" s="502">
        <v>489.51446999999996</v>
      </c>
      <c r="F10" s="502">
        <v>533.7505179999999</v>
      </c>
      <c r="G10" s="502">
        <v>-18.416896796853564</v>
      </c>
      <c r="H10" s="503">
        <v>9.036719180129651</v>
      </c>
    </row>
    <row r="11" spans="2:12" ht="15" customHeight="1">
      <c r="B11" s="500">
        <v>5</v>
      </c>
      <c r="C11" s="501" t="s">
        <v>396</v>
      </c>
      <c r="D11" s="502">
        <v>3905.7923060000003</v>
      </c>
      <c r="E11" s="502">
        <v>7214.167352</v>
      </c>
      <c r="F11" s="502">
        <v>4352.263027000001</v>
      </c>
      <c r="G11" s="519" t="s">
        <v>120</v>
      </c>
      <c r="H11" s="520" t="s">
        <v>120</v>
      </c>
      <c r="L11" s="430"/>
    </row>
    <row r="12" spans="2:12" ht="15" customHeight="1">
      <c r="B12" s="500">
        <v>6</v>
      </c>
      <c r="C12" s="501" t="s">
        <v>436</v>
      </c>
      <c r="D12" s="502">
        <v>152.559807</v>
      </c>
      <c r="E12" s="502">
        <v>132.227016</v>
      </c>
      <c r="F12" s="502">
        <v>207.01661</v>
      </c>
      <c r="G12" s="502">
        <v>-13.327750866910847</v>
      </c>
      <c r="H12" s="503">
        <v>56.56150782378694</v>
      </c>
      <c r="L12" s="430"/>
    </row>
    <row r="13" spans="2:12" ht="15" customHeight="1">
      <c r="B13" s="500">
        <v>7</v>
      </c>
      <c r="C13" s="501" t="s">
        <v>402</v>
      </c>
      <c r="D13" s="502">
        <v>117.397714</v>
      </c>
      <c r="E13" s="502">
        <v>77.865084</v>
      </c>
      <c r="F13" s="502">
        <v>94.60641799999999</v>
      </c>
      <c r="G13" s="502">
        <v>-33.6741054429731</v>
      </c>
      <c r="H13" s="503">
        <v>21.500437859927032</v>
      </c>
      <c r="L13" s="430"/>
    </row>
    <row r="14" spans="2:8" ht="15" customHeight="1">
      <c r="B14" s="500">
        <v>8</v>
      </c>
      <c r="C14" s="501" t="s">
        <v>437</v>
      </c>
      <c r="D14" s="502">
        <v>3021.100949</v>
      </c>
      <c r="E14" s="502">
        <v>3261.617404</v>
      </c>
      <c r="F14" s="502">
        <v>5179.127887</v>
      </c>
      <c r="G14" s="502">
        <v>7.961218743107935</v>
      </c>
      <c r="H14" s="503">
        <v>58.79017203698979</v>
      </c>
    </row>
    <row r="15" spans="2:8" ht="15" customHeight="1">
      <c r="B15" s="500">
        <v>9</v>
      </c>
      <c r="C15" s="501" t="s">
        <v>438</v>
      </c>
      <c r="D15" s="502">
        <v>122.332967</v>
      </c>
      <c r="E15" s="502">
        <v>61.224661</v>
      </c>
      <c r="F15" s="502">
        <v>120.44485899999998</v>
      </c>
      <c r="G15" s="502">
        <v>-49.95244331807959</v>
      </c>
      <c r="H15" s="503">
        <v>96.726052921714</v>
      </c>
    </row>
    <row r="16" spans="2:8" ht="15" customHeight="1">
      <c r="B16" s="500">
        <v>10</v>
      </c>
      <c r="C16" s="501" t="s">
        <v>439</v>
      </c>
      <c r="D16" s="502">
        <v>263.542745</v>
      </c>
      <c r="E16" s="502">
        <v>352.78214399999996</v>
      </c>
      <c r="F16" s="502">
        <v>192.719779</v>
      </c>
      <c r="G16" s="502">
        <v>33.861451583499274</v>
      </c>
      <c r="H16" s="503">
        <v>-45.3714474279061</v>
      </c>
    </row>
    <row r="17" spans="2:8" ht="15" customHeight="1">
      <c r="B17" s="500">
        <v>11</v>
      </c>
      <c r="C17" s="501" t="s">
        <v>320</v>
      </c>
      <c r="D17" s="502">
        <v>0</v>
      </c>
      <c r="E17" s="502">
        <v>0</v>
      </c>
      <c r="F17" s="502">
        <v>0</v>
      </c>
      <c r="G17" s="519" t="s">
        <v>120</v>
      </c>
      <c r="H17" s="520" t="s">
        <v>120</v>
      </c>
    </row>
    <row r="18" spans="2:8" ht="15" customHeight="1">
      <c r="B18" s="500">
        <v>12</v>
      </c>
      <c r="C18" s="501" t="s">
        <v>440</v>
      </c>
      <c r="D18" s="502">
        <v>492.702581</v>
      </c>
      <c r="E18" s="502">
        <v>476.667651</v>
      </c>
      <c r="F18" s="502">
        <v>699.514103</v>
      </c>
      <c r="G18" s="502">
        <v>-3.2544846766288913</v>
      </c>
      <c r="H18" s="503">
        <v>46.750907373825555</v>
      </c>
    </row>
    <row r="19" spans="2:8" ht="15" customHeight="1">
      <c r="B19" s="500">
        <v>13</v>
      </c>
      <c r="C19" s="501" t="s">
        <v>441</v>
      </c>
      <c r="D19" s="502">
        <v>1262.121796</v>
      </c>
      <c r="E19" s="502">
        <v>259.243866</v>
      </c>
      <c r="F19" s="502">
        <v>494.92172400000004</v>
      </c>
      <c r="G19" s="502">
        <v>-79.45967918297482</v>
      </c>
      <c r="H19" s="503">
        <v>90.9097143305215</v>
      </c>
    </row>
    <row r="20" spans="2:8" ht="15" customHeight="1">
      <c r="B20" s="500">
        <v>14</v>
      </c>
      <c r="C20" s="501" t="s">
        <v>411</v>
      </c>
      <c r="D20" s="502">
        <v>190.80888900000002</v>
      </c>
      <c r="E20" s="502">
        <v>199.35410099999999</v>
      </c>
      <c r="F20" s="502">
        <v>253.600413</v>
      </c>
      <c r="G20" s="502">
        <v>4.478414000932602</v>
      </c>
      <c r="H20" s="503">
        <v>27.21103389791817</v>
      </c>
    </row>
    <row r="21" spans="2:8" ht="15" customHeight="1">
      <c r="B21" s="500">
        <v>15</v>
      </c>
      <c r="C21" s="501" t="s">
        <v>442</v>
      </c>
      <c r="D21" s="502">
        <v>345.913002</v>
      </c>
      <c r="E21" s="502">
        <v>328.536768</v>
      </c>
      <c r="F21" s="502">
        <v>561.6220989999999</v>
      </c>
      <c r="G21" s="502">
        <v>-5.023296002039274</v>
      </c>
      <c r="H21" s="503">
        <v>70.9464978361265</v>
      </c>
    </row>
    <row r="22" spans="2:8" ht="15" customHeight="1">
      <c r="B22" s="500">
        <v>16</v>
      </c>
      <c r="C22" s="501" t="s">
        <v>443</v>
      </c>
      <c r="D22" s="502">
        <v>441.725394</v>
      </c>
      <c r="E22" s="502">
        <v>206.803614</v>
      </c>
      <c r="F22" s="502">
        <v>434.93629000000004</v>
      </c>
      <c r="G22" s="502">
        <v>-53.18276539926522</v>
      </c>
      <c r="H22" s="503">
        <v>110.3136795278636</v>
      </c>
    </row>
    <row r="23" spans="2:8" ht="15" customHeight="1">
      <c r="B23" s="500">
        <v>17</v>
      </c>
      <c r="C23" s="501" t="s">
        <v>444</v>
      </c>
      <c r="D23" s="502">
        <v>4700.630697</v>
      </c>
      <c r="E23" s="502">
        <v>2585.921142</v>
      </c>
      <c r="F23" s="502">
        <v>4496.141607</v>
      </c>
      <c r="G23" s="502">
        <v>-44.98778337021101</v>
      </c>
      <c r="H23" s="503">
        <v>73.87002000852195</v>
      </c>
    </row>
    <row r="24" spans="2:8" ht="15" customHeight="1">
      <c r="B24" s="500">
        <v>18</v>
      </c>
      <c r="C24" s="501" t="s">
        <v>445</v>
      </c>
      <c r="D24" s="502">
        <v>172.59281900000002</v>
      </c>
      <c r="E24" s="502">
        <v>160.646696</v>
      </c>
      <c r="F24" s="502">
        <v>324.891874</v>
      </c>
      <c r="G24" s="502">
        <v>-6.921564332291268</v>
      </c>
      <c r="H24" s="503">
        <v>102.23999751603978</v>
      </c>
    </row>
    <row r="25" spans="2:8" ht="15" customHeight="1">
      <c r="B25" s="500">
        <v>19</v>
      </c>
      <c r="C25" s="501" t="s">
        <v>446</v>
      </c>
      <c r="D25" s="502">
        <v>174.176876</v>
      </c>
      <c r="E25" s="502">
        <v>73.853073</v>
      </c>
      <c r="F25" s="502">
        <v>28.082368000000002</v>
      </c>
      <c r="G25" s="502">
        <v>-57.5988072033167</v>
      </c>
      <c r="H25" s="503">
        <v>-61.97535612363753</v>
      </c>
    </row>
    <row r="26" spans="2:8" ht="15" customHeight="1">
      <c r="B26" s="500">
        <v>20</v>
      </c>
      <c r="C26" s="501" t="s">
        <v>416</v>
      </c>
      <c r="D26" s="502">
        <v>283.147089</v>
      </c>
      <c r="E26" s="502">
        <v>62.60716000000001</v>
      </c>
      <c r="F26" s="502">
        <v>370.249032</v>
      </c>
      <c r="G26" s="502">
        <v>-77.88882088771888</v>
      </c>
      <c r="H26" s="503">
        <v>491.3844870139453</v>
      </c>
    </row>
    <row r="27" spans="2:8" ht="15" customHeight="1">
      <c r="B27" s="500">
        <v>21</v>
      </c>
      <c r="C27" s="501" t="s">
        <v>447</v>
      </c>
      <c r="D27" s="502">
        <v>221.24757700000004</v>
      </c>
      <c r="E27" s="502">
        <v>107.252184</v>
      </c>
      <c r="F27" s="502">
        <v>201.581676</v>
      </c>
      <c r="G27" s="502">
        <v>-51.523905728468165</v>
      </c>
      <c r="H27" s="503">
        <v>87.95111528917676</v>
      </c>
    </row>
    <row r="28" spans="2:8" ht="15" customHeight="1">
      <c r="B28" s="500">
        <v>22</v>
      </c>
      <c r="C28" s="501" t="s">
        <v>448</v>
      </c>
      <c r="D28" s="502">
        <v>36.879679</v>
      </c>
      <c r="E28" s="502">
        <v>0</v>
      </c>
      <c r="F28" s="502">
        <v>0</v>
      </c>
      <c r="G28" s="521" t="s">
        <v>120</v>
      </c>
      <c r="H28" s="522" t="s">
        <v>120</v>
      </c>
    </row>
    <row r="29" spans="2:8" ht="15" customHeight="1">
      <c r="B29" s="500">
        <v>23</v>
      </c>
      <c r="C29" s="501" t="s">
        <v>449</v>
      </c>
      <c r="D29" s="502">
        <v>862.7631869999999</v>
      </c>
      <c r="E29" s="502">
        <v>736.6340919999999</v>
      </c>
      <c r="F29" s="502">
        <v>301.10999000000004</v>
      </c>
      <c r="G29" s="502">
        <v>-14.61920222147819</v>
      </c>
      <c r="H29" s="503">
        <v>-59.12353320731182</v>
      </c>
    </row>
    <row r="30" spans="2:8" ht="15" customHeight="1">
      <c r="B30" s="500">
        <v>24</v>
      </c>
      <c r="C30" s="501" t="s">
        <v>450</v>
      </c>
      <c r="D30" s="502">
        <v>296.88526</v>
      </c>
      <c r="E30" s="502">
        <v>178.361226</v>
      </c>
      <c r="F30" s="502">
        <v>443.669431</v>
      </c>
      <c r="G30" s="502">
        <v>-39.922505415054964</v>
      </c>
      <c r="H30" s="503">
        <v>148.74769082378924</v>
      </c>
    </row>
    <row r="31" spans="2:8" ht="15" customHeight="1">
      <c r="B31" s="500">
        <v>25</v>
      </c>
      <c r="C31" s="501" t="s">
        <v>371</v>
      </c>
      <c r="D31" s="502">
        <v>2752.2457839999997</v>
      </c>
      <c r="E31" s="502">
        <v>2688.1557839999996</v>
      </c>
      <c r="F31" s="502">
        <v>3000.633782</v>
      </c>
      <c r="G31" s="502">
        <v>-2.3286437705739473</v>
      </c>
      <c r="H31" s="503">
        <v>11.624251833166838</v>
      </c>
    </row>
    <row r="32" spans="2:8" ht="15" customHeight="1">
      <c r="B32" s="500">
        <v>26</v>
      </c>
      <c r="C32" s="501" t="s">
        <v>451</v>
      </c>
      <c r="D32" s="502">
        <v>27.041240000000002</v>
      </c>
      <c r="E32" s="502">
        <v>16.474935000000002</v>
      </c>
      <c r="F32" s="502">
        <v>30.601375</v>
      </c>
      <c r="G32" s="502">
        <v>-39.07477985476997</v>
      </c>
      <c r="H32" s="503">
        <v>85.74504239318696</v>
      </c>
    </row>
    <row r="33" spans="2:8" ht="15" customHeight="1">
      <c r="B33" s="500">
        <v>27</v>
      </c>
      <c r="C33" s="501" t="s">
        <v>346</v>
      </c>
      <c r="D33" s="502">
        <v>1116.5804480000002</v>
      </c>
      <c r="E33" s="502">
        <v>1056.772166</v>
      </c>
      <c r="F33" s="502">
        <v>1280.974482</v>
      </c>
      <c r="G33" s="502">
        <v>-5.356379122268152</v>
      </c>
      <c r="H33" s="503">
        <v>21.215766578015646</v>
      </c>
    </row>
    <row r="34" spans="2:8" ht="15" customHeight="1">
      <c r="B34" s="500">
        <v>28</v>
      </c>
      <c r="C34" s="501" t="s">
        <v>452</v>
      </c>
      <c r="D34" s="502">
        <v>125.17755500000001</v>
      </c>
      <c r="E34" s="502">
        <v>40.455258</v>
      </c>
      <c r="F34" s="502">
        <v>50.63429599999999</v>
      </c>
      <c r="G34" s="502">
        <v>-67.6816998063271</v>
      </c>
      <c r="H34" s="503">
        <v>25.161223789500966</v>
      </c>
    </row>
    <row r="35" spans="2:8" ht="15" customHeight="1">
      <c r="B35" s="500">
        <v>29</v>
      </c>
      <c r="C35" s="501" t="s">
        <v>453</v>
      </c>
      <c r="D35" s="502">
        <v>394.26727600000004</v>
      </c>
      <c r="E35" s="502">
        <v>215.52153000000004</v>
      </c>
      <c r="F35" s="502">
        <v>716.080639</v>
      </c>
      <c r="G35" s="502">
        <v>-45.33618610538704</v>
      </c>
      <c r="H35" s="503">
        <v>232.25480489118644</v>
      </c>
    </row>
    <row r="36" spans="2:8" ht="15" customHeight="1">
      <c r="B36" s="500">
        <v>30</v>
      </c>
      <c r="C36" s="501" t="s">
        <v>454</v>
      </c>
      <c r="D36" s="502">
        <v>456.426315</v>
      </c>
      <c r="E36" s="502">
        <v>26.24382</v>
      </c>
      <c r="F36" s="502">
        <v>433.617264</v>
      </c>
      <c r="G36" s="502">
        <v>-94.25015185638453</v>
      </c>
      <c r="H36" s="503">
        <v>1552.2642816480222</v>
      </c>
    </row>
    <row r="37" spans="2:8" ht="15" customHeight="1">
      <c r="B37" s="500">
        <v>31</v>
      </c>
      <c r="C37" s="501" t="s">
        <v>455</v>
      </c>
      <c r="D37" s="502">
        <v>313.984414</v>
      </c>
      <c r="E37" s="502">
        <v>221.16932000000003</v>
      </c>
      <c r="F37" s="502">
        <v>484.512973</v>
      </c>
      <c r="G37" s="502">
        <v>-29.5604144223541</v>
      </c>
      <c r="H37" s="503">
        <v>119.06879896361752</v>
      </c>
    </row>
    <row r="38" spans="2:8" ht="15" customHeight="1">
      <c r="B38" s="500">
        <v>32</v>
      </c>
      <c r="C38" s="501" t="s">
        <v>456</v>
      </c>
      <c r="D38" s="502">
        <v>8087.623243</v>
      </c>
      <c r="E38" s="502">
        <v>8223.195601</v>
      </c>
      <c r="F38" s="502">
        <v>12213.554683</v>
      </c>
      <c r="G38" s="502">
        <v>1.6762941834282543</v>
      </c>
      <c r="H38" s="503">
        <v>48.5256495846304</v>
      </c>
    </row>
    <row r="39" spans="2:8" ht="15" customHeight="1">
      <c r="B39" s="500">
        <v>33</v>
      </c>
      <c r="C39" s="501" t="s">
        <v>457</v>
      </c>
      <c r="D39" s="502">
        <v>226.765918</v>
      </c>
      <c r="E39" s="502">
        <v>114.489183</v>
      </c>
      <c r="F39" s="502">
        <v>193.802635</v>
      </c>
      <c r="G39" s="502">
        <v>-49.51217360626477</v>
      </c>
      <c r="H39" s="503">
        <v>69.27593500252337</v>
      </c>
    </row>
    <row r="40" spans="2:8" ht="15" customHeight="1">
      <c r="B40" s="500">
        <v>34</v>
      </c>
      <c r="C40" s="501" t="s">
        <v>458</v>
      </c>
      <c r="D40" s="502">
        <v>309.677546</v>
      </c>
      <c r="E40" s="502">
        <v>229.80371</v>
      </c>
      <c r="F40" s="502">
        <v>418.815864</v>
      </c>
      <c r="G40" s="502">
        <v>-25.792582326908516</v>
      </c>
      <c r="H40" s="503">
        <v>82.24939188318587</v>
      </c>
    </row>
    <row r="41" spans="2:8" ht="15" customHeight="1">
      <c r="B41" s="500">
        <v>35</v>
      </c>
      <c r="C41" s="501" t="s">
        <v>459</v>
      </c>
      <c r="D41" s="502">
        <v>659.0424189999999</v>
      </c>
      <c r="E41" s="502">
        <v>604.481862</v>
      </c>
      <c r="F41" s="502">
        <v>1398.5669389999998</v>
      </c>
      <c r="G41" s="502">
        <v>-8.278762554129287</v>
      </c>
      <c r="H41" s="503">
        <v>131.366237255271</v>
      </c>
    </row>
    <row r="42" spans="2:8" ht="15" customHeight="1">
      <c r="B42" s="500">
        <v>36</v>
      </c>
      <c r="C42" s="501" t="s">
        <v>460</v>
      </c>
      <c r="D42" s="502">
        <v>102.766621</v>
      </c>
      <c r="E42" s="502">
        <v>60.97261399999999</v>
      </c>
      <c r="F42" s="502">
        <v>79.515888</v>
      </c>
      <c r="G42" s="502">
        <v>-40.66885394626336</v>
      </c>
      <c r="H42" s="503">
        <v>30.412463536498564</v>
      </c>
    </row>
    <row r="43" spans="2:8" ht="15" customHeight="1">
      <c r="B43" s="500">
        <v>37</v>
      </c>
      <c r="C43" s="501" t="s">
        <v>461</v>
      </c>
      <c r="D43" s="502">
        <v>2703.354907</v>
      </c>
      <c r="E43" s="502">
        <v>2259.0414920000003</v>
      </c>
      <c r="F43" s="502">
        <v>2839.635956</v>
      </c>
      <c r="G43" s="502">
        <v>-16.43563018120578</v>
      </c>
      <c r="H43" s="503">
        <v>25.700920769099355</v>
      </c>
    </row>
    <row r="44" spans="2:8" ht="15" customHeight="1">
      <c r="B44" s="500">
        <v>38</v>
      </c>
      <c r="C44" s="501" t="s">
        <v>462</v>
      </c>
      <c r="D44" s="502">
        <v>158.592246</v>
      </c>
      <c r="E44" s="502">
        <v>124.203228</v>
      </c>
      <c r="F44" s="502">
        <v>271.67559900000003</v>
      </c>
      <c r="G44" s="502">
        <v>-21.68392141946208</v>
      </c>
      <c r="H44" s="503">
        <v>118.73473288472022</v>
      </c>
    </row>
    <row r="45" spans="2:8" ht="15" customHeight="1">
      <c r="B45" s="500">
        <v>39</v>
      </c>
      <c r="C45" s="501" t="s">
        <v>463</v>
      </c>
      <c r="D45" s="502">
        <v>69.948314</v>
      </c>
      <c r="E45" s="502">
        <v>70.817859</v>
      </c>
      <c r="F45" s="502">
        <v>81.80230900000001</v>
      </c>
      <c r="G45" s="502">
        <v>1.2431250308620747</v>
      </c>
      <c r="H45" s="503">
        <v>15.510847341487704</v>
      </c>
    </row>
    <row r="46" spans="2:8" ht="15" customHeight="1">
      <c r="B46" s="500">
        <v>40</v>
      </c>
      <c r="C46" s="501" t="s">
        <v>464</v>
      </c>
      <c r="D46" s="502">
        <v>320.46511499999997</v>
      </c>
      <c r="E46" s="502">
        <v>184.27095799999998</v>
      </c>
      <c r="F46" s="502">
        <v>398.94471699999997</v>
      </c>
      <c r="G46" s="502">
        <v>-42.498902571657446</v>
      </c>
      <c r="H46" s="503">
        <v>116.4989650729444</v>
      </c>
    </row>
    <row r="47" spans="2:8" ht="15" customHeight="1">
      <c r="B47" s="500"/>
      <c r="C47" s="506" t="s">
        <v>465</v>
      </c>
      <c r="D47" s="507">
        <v>17064.791767</v>
      </c>
      <c r="E47" s="507">
        <v>11962.373546000003</v>
      </c>
      <c r="F47" s="507">
        <v>17646.586379000004</v>
      </c>
      <c r="G47" s="502">
        <v>-29.90026652928215</v>
      </c>
      <c r="H47" s="503">
        <v>47.517432983863785</v>
      </c>
    </row>
    <row r="48" spans="2:8" ht="15" customHeight="1" thickBot="1">
      <c r="B48" s="523"/>
      <c r="C48" s="509" t="s">
        <v>466</v>
      </c>
      <c r="D48" s="510">
        <v>53956.51166999999</v>
      </c>
      <c r="E48" s="510">
        <v>46196.813481</v>
      </c>
      <c r="F48" s="510">
        <v>62054.110773</v>
      </c>
      <c r="G48" s="510">
        <v>-14.381393364453572</v>
      </c>
      <c r="H48" s="511">
        <v>34.32552182094085</v>
      </c>
    </row>
    <row r="49" spans="2:8" ht="15" customHeight="1" thickTop="1">
      <c r="B49" s="460" t="s">
        <v>360</v>
      </c>
      <c r="C49" s="460"/>
      <c r="D49" s="460"/>
      <c r="E49" s="524"/>
      <c r="F49" s="524"/>
      <c r="G49" s="524"/>
      <c r="H49" s="525"/>
    </row>
    <row r="50" spans="2:8" ht="15" customHeight="1">
      <c r="B50" s="526"/>
      <c r="C50" s="527"/>
      <c r="D50" s="527"/>
      <c r="E50" s="528"/>
      <c r="F50" s="528"/>
      <c r="G50" s="528"/>
      <c r="H50" s="504"/>
    </row>
    <row r="51" spans="2:8" ht="15" customHeight="1">
      <c r="B51" s="526"/>
      <c r="C51" s="527"/>
      <c r="D51" s="527"/>
      <c r="E51" s="528"/>
      <c r="F51" s="528"/>
      <c r="G51" s="528"/>
      <c r="H51" s="504"/>
    </row>
    <row r="52" spans="2:8" ht="15" customHeight="1">
      <c r="B52" s="526"/>
      <c r="C52" s="527"/>
      <c r="D52" s="527"/>
      <c r="E52" s="528"/>
      <c r="F52" s="528"/>
      <c r="G52" s="528"/>
      <c r="H52" s="504"/>
    </row>
    <row r="53" spans="2:9" ht="15" customHeight="1">
      <c r="B53" s="526"/>
      <c r="C53" s="527"/>
      <c r="D53" s="529"/>
      <c r="E53" s="530"/>
      <c r="F53" s="530"/>
      <c r="G53" s="530"/>
      <c r="H53" s="531"/>
      <c r="I53" s="430"/>
    </row>
    <row r="54" spans="2:8" ht="15" customHeight="1">
      <c r="B54" s="526"/>
      <c r="C54" s="527"/>
      <c r="D54" s="527"/>
      <c r="E54" s="528"/>
      <c r="F54" s="528"/>
      <c r="G54" s="528"/>
      <c r="H54" s="504"/>
    </row>
    <row r="55" spans="2:8" ht="15" customHeight="1">
      <c r="B55" s="526"/>
      <c r="C55" s="527"/>
      <c r="D55" s="527"/>
      <c r="E55" s="528"/>
      <c r="F55" s="528"/>
      <c r="G55" s="528"/>
      <c r="H55" s="504"/>
    </row>
    <row r="56" spans="2:8" ht="15" customHeight="1">
      <c r="B56" s="527"/>
      <c r="C56" s="532"/>
      <c r="D56" s="532"/>
      <c r="E56" s="533"/>
      <c r="F56" s="533"/>
      <c r="G56" s="533"/>
      <c r="H56" s="499"/>
    </row>
    <row r="57" spans="2:8" ht="15" customHeight="1">
      <c r="B57" s="527"/>
      <c r="C57" s="532"/>
      <c r="D57" s="532"/>
      <c r="E57" s="533"/>
      <c r="F57" s="533"/>
      <c r="G57" s="533"/>
      <c r="H57" s="499"/>
    </row>
  </sheetData>
  <sheetProtection/>
  <mergeCells count="5">
    <mergeCell ref="B1:H1"/>
    <mergeCell ref="B2:H2"/>
    <mergeCell ref="B3:H3"/>
    <mergeCell ref="D4:F4"/>
    <mergeCell ref="G4:H4"/>
  </mergeCells>
  <printOptions horizontalCentered="1"/>
  <pageMargins left="0.7" right="0.7" top="0.75" bottom="0.75" header="0.3" footer="0.3"/>
  <pageSetup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B1:M77"/>
  <sheetViews>
    <sheetView zoomScalePageLayoutView="0" workbookViewId="0" topLeftCell="A1">
      <selection activeCell="N11" sqref="N11"/>
    </sheetView>
  </sheetViews>
  <sheetFormatPr defaultColWidth="9.140625" defaultRowHeight="15"/>
  <cols>
    <col min="1" max="1" width="9.140625" style="204" customWidth="1"/>
    <col min="2" max="2" width="4.7109375" style="204" customWidth="1"/>
    <col min="3" max="3" width="30.00390625" style="204" bestFit="1" customWidth="1"/>
    <col min="4" max="8" width="10.7109375" style="204" customWidth="1"/>
    <col min="9" max="16384" width="9.140625" style="204" customWidth="1"/>
  </cols>
  <sheetData>
    <row r="1" spans="2:8" ht="12.75">
      <c r="B1" s="1502" t="s">
        <v>467</v>
      </c>
      <c r="C1" s="1502"/>
      <c r="D1" s="1502"/>
      <c r="E1" s="1502"/>
      <c r="F1" s="1502"/>
      <c r="G1" s="1502"/>
      <c r="H1" s="1502"/>
    </row>
    <row r="2" spans="2:8" ht="15" customHeight="1">
      <c r="B2" s="1518" t="s">
        <v>16</v>
      </c>
      <c r="C2" s="1518"/>
      <c r="D2" s="1518"/>
      <c r="E2" s="1518"/>
      <c r="F2" s="1518"/>
      <c r="G2" s="1518"/>
      <c r="H2" s="1518"/>
    </row>
    <row r="3" spans="2:8" ht="15" customHeight="1" thickBot="1">
      <c r="B3" s="1519" t="s">
        <v>61</v>
      </c>
      <c r="C3" s="1519"/>
      <c r="D3" s="1519"/>
      <c r="E3" s="1519"/>
      <c r="F3" s="1519"/>
      <c r="G3" s="1519"/>
      <c r="H3" s="1519"/>
    </row>
    <row r="4" spans="2:8" ht="15" customHeight="1" thickTop="1">
      <c r="B4" s="534"/>
      <c r="C4" s="535"/>
      <c r="D4" s="1520" t="s">
        <v>124</v>
      </c>
      <c r="E4" s="1520"/>
      <c r="F4" s="1520"/>
      <c r="G4" s="1521" t="s">
        <v>186</v>
      </c>
      <c r="H4" s="1522"/>
    </row>
    <row r="5" spans="2:8" ht="15" customHeight="1">
      <c r="B5" s="536"/>
      <c r="C5" s="537"/>
      <c r="D5" s="538" t="s">
        <v>43</v>
      </c>
      <c r="E5" s="539" t="s">
        <v>303</v>
      </c>
      <c r="F5" s="539" t="s">
        <v>304</v>
      </c>
      <c r="G5" s="540" t="s">
        <v>123</v>
      </c>
      <c r="H5" s="422" t="s">
        <v>304</v>
      </c>
    </row>
    <row r="6" spans="2:8" ht="15" customHeight="1">
      <c r="B6" s="541"/>
      <c r="C6" s="542" t="s">
        <v>305</v>
      </c>
      <c r="D6" s="543">
        <v>58733.565917</v>
      </c>
      <c r="E6" s="543">
        <v>54363.53559100001</v>
      </c>
      <c r="F6" s="543">
        <v>65529.14729900002</v>
      </c>
      <c r="G6" s="543">
        <v>-7.440430795868153</v>
      </c>
      <c r="H6" s="544">
        <v>20.538788705730354</v>
      </c>
    </row>
    <row r="7" spans="2:8" ht="15" customHeight="1">
      <c r="B7" s="545">
        <v>1</v>
      </c>
      <c r="C7" s="546" t="s">
        <v>468</v>
      </c>
      <c r="D7" s="547">
        <v>1772.405579</v>
      </c>
      <c r="E7" s="547">
        <v>2156.545567</v>
      </c>
      <c r="F7" s="547">
        <v>2236.702028</v>
      </c>
      <c r="G7" s="547">
        <v>21.673368248859475</v>
      </c>
      <c r="H7" s="548">
        <v>3.7168915986091093</v>
      </c>
    </row>
    <row r="8" spans="2:8" ht="15" customHeight="1">
      <c r="B8" s="545">
        <v>2</v>
      </c>
      <c r="C8" s="546" t="s">
        <v>433</v>
      </c>
      <c r="D8" s="547">
        <v>20.834550999999998</v>
      </c>
      <c r="E8" s="547">
        <v>23.631963</v>
      </c>
      <c r="F8" s="547">
        <v>20.975409</v>
      </c>
      <c r="G8" s="547">
        <v>13.42679283081263</v>
      </c>
      <c r="H8" s="548">
        <v>-11.241359848100643</v>
      </c>
    </row>
    <row r="9" spans="2:8" ht="15" customHeight="1">
      <c r="B9" s="545">
        <v>3</v>
      </c>
      <c r="C9" s="546" t="s">
        <v>469</v>
      </c>
      <c r="D9" s="547">
        <v>1350.561218</v>
      </c>
      <c r="E9" s="547">
        <v>1037.457408</v>
      </c>
      <c r="F9" s="547">
        <v>483.38683000000003</v>
      </c>
      <c r="G9" s="547">
        <v>-23.183237148158668</v>
      </c>
      <c r="H9" s="548">
        <v>-53.40658553570229</v>
      </c>
    </row>
    <row r="10" spans="2:8" ht="15" customHeight="1">
      <c r="B10" s="545">
        <v>4</v>
      </c>
      <c r="C10" s="546" t="s">
        <v>470</v>
      </c>
      <c r="D10" s="547">
        <v>1.050911</v>
      </c>
      <c r="E10" s="547">
        <v>2.216576</v>
      </c>
      <c r="F10" s="547">
        <v>0.18868500000000002</v>
      </c>
      <c r="G10" s="547">
        <v>110.91947843347344</v>
      </c>
      <c r="H10" s="548">
        <v>-91.48754655829532</v>
      </c>
    </row>
    <row r="11" spans="2:12" ht="15" customHeight="1">
      <c r="B11" s="545">
        <v>5</v>
      </c>
      <c r="C11" s="546" t="s">
        <v>434</v>
      </c>
      <c r="D11" s="547">
        <v>274.938729</v>
      </c>
      <c r="E11" s="547">
        <v>118.68360399999999</v>
      </c>
      <c r="F11" s="547">
        <v>190.931965</v>
      </c>
      <c r="G11" s="547">
        <v>-56.8327079885497</v>
      </c>
      <c r="H11" s="548">
        <v>60.87476160565532</v>
      </c>
      <c r="L11" s="549"/>
    </row>
    <row r="12" spans="2:12" ht="15" customHeight="1">
      <c r="B12" s="545">
        <v>6</v>
      </c>
      <c r="C12" s="546" t="s">
        <v>396</v>
      </c>
      <c r="D12" s="547">
        <v>642.8248570000001</v>
      </c>
      <c r="E12" s="547">
        <v>0.026745</v>
      </c>
      <c r="F12" s="547">
        <v>1405.658422</v>
      </c>
      <c r="G12" s="547">
        <v>-99.99583945771407</v>
      </c>
      <c r="H12" s="548" t="s">
        <v>120</v>
      </c>
      <c r="L12" s="549"/>
    </row>
    <row r="13" spans="2:12" ht="15" customHeight="1">
      <c r="B13" s="545">
        <v>7</v>
      </c>
      <c r="C13" s="546" t="s">
        <v>471</v>
      </c>
      <c r="D13" s="547">
        <v>16.306055999999998</v>
      </c>
      <c r="E13" s="547">
        <v>16.057476</v>
      </c>
      <c r="F13" s="547">
        <v>21.47643</v>
      </c>
      <c r="G13" s="547">
        <v>-1.5244642849257701</v>
      </c>
      <c r="H13" s="548">
        <v>33.74723399866829</v>
      </c>
      <c r="L13" s="549"/>
    </row>
    <row r="14" spans="2:8" ht="15" customHeight="1">
      <c r="B14" s="545">
        <v>8</v>
      </c>
      <c r="C14" s="546" t="s">
        <v>472</v>
      </c>
      <c r="D14" s="547">
        <v>13.103244</v>
      </c>
      <c r="E14" s="547">
        <v>14.990175</v>
      </c>
      <c r="F14" s="547">
        <v>57.855638</v>
      </c>
      <c r="G14" s="547">
        <v>14.400487390756055</v>
      </c>
      <c r="H14" s="548">
        <v>285.95705520449224</v>
      </c>
    </row>
    <row r="15" spans="2:8" ht="15" customHeight="1">
      <c r="B15" s="545">
        <v>9</v>
      </c>
      <c r="C15" s="546" t="s">
        <v>473</v>
      </c>
      <c r="D15" s="547">
        <v>24.422676</v>
      </c>
      <c r="E15" s="547">
        <v>5.388888</v>
      </c>
      <c r="F15" s="547">
        <v>12.173492</v>
      </c>
      <c r="G15" s="547">
        <v>-77.93489951715365</v>
      </c>
      <c r="H15" s="548">
        <v>125.8998888082291</v>
      </c>
    </row>
    <row r="16" spans="2:8" ht="15" customHeight="1">
      <c r="B16" s="545">
        <v>10</v>
      </c>
      <c r="C16" s="546" t="s">
        <v>474</v>
      </c>
      <c r="D16" s="547">
        <v>818.689271</v>
      </c>
      <c r="E16" s="547">
        <v>567.694788</v>
      </c>
      <c r="F16" s="547">
        <v>1059.029225</v>
      </c>
      <c r="G16" s="547">
        <v>-30.658088714588757</v>
      </c>
      <c r="H16" s="548">
        <v>86.54904842987565</v>
      </c>
    </row>
    <row r="17" spans="2:8" ht="15" customHeight="1">
      <c r="B17" s="545">
        <v>11</v>
      </c>
      <c r="C17" s="546" t="s">
        <v>475</v>
      </c>
      <c r="D17" s="547">
        <v>1690.281963</v>
      </c>
      <c r="E17" s="547">
        <v>738.297694</v>
      </c>
      <c r="F17" s="547">
        <v>741.168961</v>
      </c>
      <c r="G17" s="547">
        <v>-56.32103340382152</v>
      </c>
      <c r="H17" s="548">
        <v>0.3889036933657337</v>
      </c>
    </row>
    <row r="18" spans="2:8" ht="15" customHeight="1">
      <c r="B18" s="545">
        <v>12</v>
      </c>
      <c r="C18" s="546" t="s">
        <v>436</v>
      </c>
      <c r="D18" s="547">
        <v>492.33266000000003</v>
      </c>
      <c r="E18" s="547">
        <v>330.61275900000004</v>
      </c>
      <c r="F18" s="547">
        <v>595.725712</v>
      </c>
      <c r="G18" s="547">
        <v>-32.84768899954757</v>
      </c>
      <c r="H18" s="548">
        <v>80.18836109104913</v>
      </c>
    </row>
    <row r="19" spans="2:8" ht="15" customHeight="1">
      <c r="B19" s="545">
        <v>13</v>
      </c>
      <c r="C19" s="546" t="s">
        <v>476</v>
      </c>
      <c r="D19" s="547">
        <v>9.097388</v>
      </c>
      <c r="E19" s="547">
        <v>9.695153000000001</v>
      </c>
      <c r="F19" s="547">
        <v>0</v>
      </c>
      <c r="G19" s="547">
        <v>6.570732170596671</v>
      </c>
      <c r="H19" s="548">
        <v>-100</v>
      </c>
    </row>
    <row r="20" spans="2:8" ht="15" customHeight="1">
      <c r="B20" s="545">
        <v>14</v>
      </c>
      <c r="C20" s="546" t="s">
        <v>477</v>
      </c>
      <c r="D20" s="547">
        <v>2746.516978</v>
      </c>
      <c r="E20" s="547">
        <v>1230.2952</v>
      </c>
      <c r="F20" s="547">
        <v>1940.148877</v>
      </c>
      <c r="G20" s="547">
        <v>-55.20525779178344</v>
      </c>
      <c r="H20" s="548">
        <v>57.69783357685213</v>
      </c>
    </row>
    <row r="21" spans="2:8" ht="15" customHeight="1">
      <c r="B21" s="545">
        <v>15</v>
      </c>
      <c r="C21" s="546" t="s">
        <v>478</v>
      </c>
      <c r="D21" s="547">
        <v>6477.565187</v>
      </c>
      <c r="E21" s="547">
        <v>4766.3391010000005</v>
      </c>
      <c r="F21" s="547">
        <v>6136.8928209999995</v>
      </c>
      <c r="G21" s="547">
        <v>-26.417736241918576</v>
      </c>
      <c r="H21" s="548">
        <v>28.754851280146</v>
      </c>
    </row>
    <row r="22" spans="2:8" ht="15" customHeight="1">
      <c r="B22" s="545">
        <v>16</v>
      </c>
      <c r="C22" s="546" t="s">
        <v>479</v>
      </c>
      <c r="D22" s="547">
        <v>0</v>
      </c>
      <c r="E22" s="547">
        <v>0.134528</v>
      </c>
      <c r="F22" s="547">
        <v>2.8</v>
      </c>
      <c r="G22" s="547" t="s">
        <v>120</v>
      </c>
      <c r="H22" s="548" t="s">
        <v>120</v>
      </c>
    </row>
    <row r="23" spans="2:8" ht="15" customHeight="1">
      <c r="B23" s="545">
        <v>17</v>
      </c>
      <c r="C23" s="546" t="s">
        <v>480</v>
      </c>
      <c r="D23" s="547">
        <v>1.811655</v>
      </c>
      <c r="E23" s="547">
        <v>1.8027479999999998</v>
      </c>
      <c r="F23" s="547">
        <v>2.479873</v>
      </c>
      <c r="G23" s="547">
        <v>-0.49164990022936195</v>
      </c>
      <c r="H23" s="548">
        <v>37.560712867244916</v>
      </c>
    </row>
    <row r="24" spans="2:8" ht="15" customHeight="1">
      <c r="B24" s="545">
        <v>18</v>
      </c>
      <c r="C24" s="546" t="s">
        <v>481</v>
      </c>
      <c r="D24" s="547">
        <v>11.285353</v>
      </c>
      <c r="E24" s="547">
        <v>12.740701999999999</v>
      </c>
      <c r="F24" s="547">
        <v>7.275833</v>
      </c>
      <c r="G24" s="547">
        <v>12.895910300723415</v>
      </c>
      <c r="H24" s="548">
        <v>-42.89299757580076</v>
      </c>
    </row>
    <row r="25" spans="2:8" ht="15" customHeight="1">
      <c r="B25" s="545">
        <v>19</v>
      </c>
      <c r="C25" s="546" t="s">
        <v>482</v>
      </c>
      <c r="D25" s="547">
        <v>1741.7049710000001</v>
      </c>
      <c r="E25" s="547">
        <v>195.045113</v>
      </c>
      <c r="F25" s="547">
        <v>4008.5511380000003</v>
      </c>
      <c r="G25" s="547">
        <v>-88.80148381915596</v>
      </c>
      <c r="H25" s="548" t="s">
        <v>120</v>
      </c>
    </row>
    <row r="26" spans="2:8" ht="15" customHeight="1">
      <c r="B26" s="545">
        <v>20</v>
      </c>
      <c r="C26" s="546" t="s">
        <v>437</v>
      </c>
      <c r="D26" s="547">
        <v>798.2651249999999</v>
      </c>
      <c r="E26" s="547">
        <v>684.606399</v>
      </c>
      <c r="F26" s="547">
        <v>802.602024</v>
      </c>
      <c r="G26" s="547">
        <v>-14.238217659828237</v>
      </c>
      <c r="H26" s="548">
        <v>17.23554222869599</v>
      </c>
    </row>
    <row r="27" spans="2:8" ht="15" customHeight="1">
      <c r="B27" s="545">
        <v>21</v>
      </c>
      <c r="C27" s="546" t="s">
        <v>438</v>
      </c>
      <c r="D27" s="547">
        <v>8.567167</v>
      </c>
      <c r="E27" s="547">
        <v>9.352220999999998</v>
      </c>
      <c r="F27" s="547">
        <v>0.5618989999999999</v>
      </c>
      <c r="G27" s="547">
        <v>9.1635192823952</v>
      </c>
      <c r="H27" s="548">
        <v>-93.99181221230765</v>
      </c>
    </row>
    <row r="28" spans="2:8" ht="15" customHeight="1">
      <c r="B28" s="545">
        <v>22</v>
      </c>
      <c r="C28" s="546" t="s">
        <v>483</v>
      </c>
      <c r="D28" s="547">
        <v>6.819358</v>
      </c>
      <c r="E28" s="547">
        <v>3.9664669999999997</v>
      </c>
      <c r="F28" s="547">
        <v>9.117904000000001</v>
      </c>
      <c r="G28" s="547">
        <v>-41.83518448510842</v>
      </c>
      <c r="H28" s="548">
        <v>129.87469705407864</v>
      </c>
    </row>
    <row r="29" spans="2:8" ht="15" customHeight="1">
      <c r="B29" s="545">
        <v>23</v>
      </c>
      <c r="C29" s="546" t="s">
        <v>484</v>
      </c>
      <c r="D29" s="547">
        <v>1.194289</v>
      </c>
      <c r="E29" s="547">
        <v>0.411617</v>
      </c>
      <c r="F29" s="547">
        <v>0.531883</v>
      </c>
      <c r="G29" s="547">
        <v>-65.53455654368415</v>
      </c>
      <c r="H29" s="548">
        <v>29.21793803462927</v>
      </c>
    </row>
    <row r="30" spans="2:8" ht="15" customHeight="1">
      <c r="B30" s="545">
        <v>24</v>
      </c>
      <c r="C30" s="546" t="s">
        <v>440</v>
      </c>
      <c r="D30" s="547">
        <v>115.798082</v>
      </c>
      <c r="E30" s="547">
        <v>34.770663</v>
      </c>
      <c r="F30" s="547">
        <v>165.23489600000002</v>
      </c>
      <c r="G30" s="547">
        <v>-69.97302338738218</v>
      </c>
      <c r="H30" s="548">
        <v>375.21353274166796</v>
      </c>
    </row>
    <row r="31" spans="2:8" ht="15" customHeight="1">
      <c r="B31" s="545">
        <v>25</v>
      </c>
      <c r="C31" s="546" t="s">
        <v>485</v>
      </c>
      <c r="D31" s="547">
        <v>1834.9384680000003</v>
      </c>
      <c r="E31" s="547">
        <v>11276.064623</v>
      </c>
      <c r="F31" s="547">
        <v>11311.919455000001</v>
      </c>
      <c r="G31" s="547">
        <v>514.5200408431352</v>
      </c>
      <c r="H31" s="548">
        <v>0.31797292050693216</v>
      </c>
    </row>
    <row r="32" spans="2:8" ht="15" customHeight="1">
      <c r="B32" s="545">
        <v>26</v>
      </c>
      <c r="C32" s="546" t="s">
        <v>408</v>
      </c>
      <c r="D32" s="547">
        <v>32.899034</v>
      </c>
      <c r="E32" s="547">
        <v>30.622363</v>
      </c>
      <c r="F32" s="547">
        <v>63.57457900000001</v>
      </c>
      <c r="G32" s="547">
        <v>-6.9201758325183675</v>
      </c>
      <c r="H32" s="548">
        <v>107.60833838982316</v>
      </c>
    </row>
    <row r="33" spans="2:8" ht="15" customHeight="1">
      <c r="B33" s="545">
        <v>27</v>
      </c>
      <c r="C33" s="546" t="s">
        <v>409</v>
      </c>
      <c r="D33" s="547">
        <v>0</v>
      </c>
      <c r="E33" s="547">
        <v>0</v>
      </c>
      <c r="F33" s="547">
        <v>0</v>
      </c>
      <c r="G33" s="547" t="s">
        <v>120</v>
      </c>
      <c r="H33" s="548" t="s">
        <v>120</v>
      </c>
    </row>
    <row r="34" spans="2:8" ht="15" customHeight="1">
      <c r="B34" s="545">
        <v>28</v>
      </c>
      <c r="C34" s="546" t="s">
        <v>486</v>
      </c>
      <c r="D34" s="547">
        <v>41.078621000000005</v>
      </c>
      <c r="E34" s="547">
        <v>1.198458</v>
      </c>
      <c r="F34" s="547">
        <v>21</v>
      </c>
      <c r="G34" s="547">
        <v>-97.08252621235752</v>
      </c>
      <c r="H34" s="548" t="s">
        <v>120</v>
      </c>
    </row>
    <row r="35" spans="2:8" ht="15" customHeight="1">
      <c r="B35" s="545">
        <v>29</v>
      </c>
      <c r="C35" s="546" t="s">
        <v>441</v>
      </c>
      <c r="D35" s="547">
        <v>2308.883276</v>
      </c>
      <c r="E35" s="547">
        <v>2092.547966</v>
      </c>
      <c r="F35" s="547">
        <v>2576.059776</v>
      </c>
      <c r="G35" s="547">
        <v>-9.369694529330559</v>
      </c>
      <c r="H35" s="548">
        <v>23.10636687216565</v>
      </c>
    </row>
    <row r="36" spans="2:8" ht="15" customHeight="1">
      <c r="B36" s="545">
        <v>30</v>
      </c>
      <c r="C36" s="546" t="s">
        <v>411</v>
      </c>
      <c r="D36" s="547">
        <v>1429.5771690000001</v>
      </c>
      <c r="E36" s="547">
        <v>7018.372497</v>
      </c>
      <c r="F36" s="547">
        <v>1191.5584989999998</v>
      </c>
      <c r="G36" s="547">
        <v>390.94044373340154</v>
      </c>
      <c r="H36" s="548">
        <v>-83.02229613048708</v>
      </c>
    </row>
    <row r="37" spans="2:8" ht="15" customHeight="1">
      <c r="B37" s="545">
        <v>31</v>
      </c>
      <c r="C37" s="546" t="s">
        <v>443</v>
      </c>
      <c r="D37" s="547">
        <v>230.68009</v>
      </c>
      <c r="E37" s="547">
        <v>206.182704</v>
      </c>
      <c r="F37" s="547">
        <v>416.86459099999996</v>
      </c>
      <c r="G37" s="547">
        <v>-10.619636050948316</v>
      </c>
      <c r="H37" s="548">
        <v>102.18213405524062</v>
      </c>
    </row>
    <row r="38" spans="2:8" ht="15" customHeight="1">
      <c r="B38" s="545">
        <v>32</v>
      </c>
      <c r="C38" s="546" t="s">
        <v>487</v>
      </c>
      <c r="D38" s="547">
        <v>2922.948299</v>
      </c>
      <c r="E38" s="547">
        <v>2471.03699</v>
      </c>
      <c r="F38" s="547">
        <v>2898.344467</v>
      </c>
      <c r="G38" s="547">
        <v>-15.460804050301135</v>
      </c>
      <c r="H38" s="548">
        <v>17.292637816805808</v>
      </c>
    </row>
    <row r="39" spans="2:8" ht="15" customHeight="1">
      <c r="B39" s="545">
        <v>33</v>
      </c>
      <c r="C39" s="546" t="s">
        <v>445</v>
      </c>
      <c r="D39" s="547">
        <v>338.95187300000003</v>
      </c>
      <c r="E39" s="547">
        <v>302.06541</v>
      </c>
      <c r="F39" s="547">
        <v>258.372986</v>
      </c>
      <c r="G39" s="547">
        <v>-10.88250749981843</v>
      </c>
      <c r="H39" s="548">
        <v>-14.464557196403234</v>
      </c>
    </row>
    <row r="40" spans="2:8" ht="15" customHeight="1">
      <c r="B40" s="545">
        <v>34</v>
      </c>
      <c r="C40" s="546" t="s">
        <v>488</v>
      </c>
      <c r="D40" s="547">
        <v>1252.275749</v>
      </c>
      <c r="E40" s="547">
        <v>671.221359</v>
      </c>
      <c r="F40" s="547">
        <v>1017.2630669999999</v>
      </c>
      <c r="G40" s="547">
        <v>-46.39987562355964</v>
      </c>
      <c r="H40" s="548">
        <v>51.55403703415223</v>
      </c>
    </row>
    <row r="41" spans="2:8" ht="15" customHeight="1">
      <c r="B41" s="545">
        <v>35</v>
      </c>
      <c r="C41" s="546" t="s">
        <v>489</v>
      </c>
      <c r="D41" s="547">
        <v>277.667245</v>
      </c>
      <c r="E41" s="547">
        <v>246.50667400000003</v>
      </c>
      <c r="F41" s="547">
        <v>258.427606</v>
      </c>
      <c r="G41" s="547">
        <v>-11.222271103673009</v>
      </c>
      <c r="H41" s="548">
        <v>4.835946956957443</v>
      </c>
    </row>
    <row r="42" spans="2:8" ht="15" customHeight="1">
      <c r="B42" s="545">
        <v>36</v>
      </c>
      <c r="C42" s="546" t="s">
        <v>446</v>
      </c>
      <c r="D42" s="547">
        <v>73.311235</v>
      </c>
      <c r="E42" s="547">
        <v>13.476101</v>
      </c>
      <c r="F42" s="547">
        <v>21.097988999999995</v>
      </c>
      <c r="G42" s="547">
        <v>-81.61795937553092</v>
      </c>
      <c r="H42" s="548">
        <v>56.55855503012327</v>
      </c>
    </row>
    <row r="43" spans="2:8" ht="15" customHeight="1">
      <c r="B43" s="545">
        <v>37</v>
      </c>
      <c r="C43" s="546" t="s">
        <v>415</v>
      </c>
      <c r="D43" s="547">
        <v>1053.688917</v>
      </c>
      <c r="E43" s="547">
        <v>755.184451</v>
      </c>
      <c r="F43" s="547">
        <v>1484.3994980000002</v>
      </c>
      <c r="G43" s="547">
        <v>-28.32946813656197</v>
      </c>
      <c r="H43" s="548">
        <v>96.56118396431341</v>
      </c>
    </row>
    <row r="44" spans="2:8" ht="15" customHeight="1">
      <c r="B44" s="545">
        <v>38</v>
      </c>
      <c r="C44" s="546" t="s">
        <v>490</v>
      </c>
      <c r="D44" s="547">
        <v>142.84430600000002</v>
      </c>
      <c r="E44" s="547">
        <v>107.65359000000001</v>
      </c>
      <c r="F44" s="547">
        <v>9.89826</v>
      </c>
      <c r="G44" s="547">
        <v>-24.635714916070924</v>
      </c>
      <c r="H44" s="548">
        <v>-90.8054529347326</v>
      </c>
    </row>
    <row r="45" spans="2:8" ht="15" customHeight="1">
      <c r="B45" s="545">
        <v>39</v>
      </c>
      <c r="C45" s="546" t="s">
        <v>491</v>
      </c>
      <c r="D45" s="547">
        <v>3505.755375</v>
      </c>
      <c r="E45" s="547">
        <v>4019.804567</v>
      </c>
      <c r="F45" s="547">
        <v>4050.5870990000003</v>
      </c>
      <c r="G45" s="547">
        <v>14.663008025766771</v>
      </c>
      <c r="H45" s="548">
        <v>0.7657718549977517</v>
      </c>
    </row>
    <row r="46" spans="2:8" ht="15" customHeight="1">
      <c r="B46" s="545">
        <v>40</v>
      </c>
      <c r="C46" s="546" t="s">
        <v>492</v>
      </c>
      <c r="D46" s="547">
        <v>304.04001800000003</v>
      </c>
      <c r="E46" s="547">
        <v>66.94989</v>
      </c>
      <c r="F46" s="547">
        <v>205.419039</v>
      </c>
      <c r="G46" s="547">
        <v>-77.97990855269586</v>
      </c>
      <c r="H46" s="548">
        <v>206.82505826372528</v>
      </c>
    </row>
    <row r="47" spans="2:8" ht="15" customHeight="1">
      <c r="B47" s="545">
        <v>41</v>
      </c>
      <c r="C47" s="546" t="s">
        <v>449</v>
      </c>
      <c r="D47" s="547">
        <v>17.120677999999998</v>
      </c>
      <c r="E47" s="547">
        <v>2.032536</v>
      </c>
      <c r="F47" s="547">
        <v>0.026332</v>
      </c>
      <c r="G47" s="547">
        <v>-88.12818043771398</v>
      </c>
      <c r="H47" s="548">
        <v>-98.70447559108425</v>
      </c>
    </row>
    <row r="48" spans="2:8" ht="15" customHeight="1">
      <c r="B48" s="545">
        <v>42</v>
      </c>
      <c r="C48" s="546" t="s">
        <v>450</v>
      </c>
      <c r="D48" s="547">
        <v>391.51788100000005</v>
      </c>
      <c r="E48" s="547">
        <v>383.966869</v>
      </c>
      <c r="F48" s="547">
        <v>468.32492299999996</v>
      </c>
      <c r="G48" s="547">
        <v>-1.928650609957728</v>
      </c>
      <c r="H48" s="548">
        <v>21.970138782989636</v>
      </c>
    </row>
    <row r="49" spans="2:8" ht="15" customHeight="1">
      <c r="B49" s="545">
        <v>43</v>
      </c>
      <c r="C49" s="546" t="s">
        <v>371</v>
      </c>
      <c r="D49" s="547">
        <v>363.152868</v>
      </c>
      <c r="E49" s="547">
        <v>756.013309</v>
      </c>
      <c r="F49" s="547">
        <v>409.32423000000006</v>
      </c>
      <c r="G49" s="547">
        <v>108.18045942019108</v>
      </c>
      <c r="H49" s="548">
        <v>-45.857536484189055</v>
      </c>
    </row>
    <row r="50" spans="2:8" ht="15" customHeight="1">
      <c r="B50" s="545">
        <v>44</v>
      </c>
      <c r="C50" s="546" t="s">
        <v>493</v>
      </c>
      <c r="D50" s="547">
        <v>89.33467399999999</v>
      </c>
      <c r="E50" s="547">
        <v>108.754751</v>
      </c>
      <c r="F50" s="547">
        <v>112.678488</v>
      </c>
      <c r="G50" s="547">
        <v>21.738565923462147</v>
      </c>
      <c r="H50" s="548">
        <v>3.6078764044064684</v>
      </c>
    </row>
    <row r="51" spans="2:8" ht="15" customHeight="1">
      <c r="B51" s="545">
        <v>45</v>
      </c>
      <c r="C51" s="546" t="s">
        <v>494</v>
      </c>
      <c r="D51" s="547">
        <v>12860.785039999999</v>
      </c>
      <c r="E51" s="547">
        <v>4220.031193</v>
      </c>
      <c r="F51" s="547">
        <v>4283.096958</v>
      </c>
      <c r="G51" s="547">
        <v>-67.18683050937612</v>
      </c>
      <c r="H51" s="548">
        <v>1.494438361133703</v>
      </c>
    </row>
    <row r="52" spans="2:8" ht="15" customHeight="1">
      <c r="B52" s="545">
        <v>46</v>
      </c>
      <c r="C52" s="546" t="s">
        <v>495</v>
      </c>
      <c r="D52" s="547">
        <v>196.084331</v>
      </c>
      <c r="E52" s="547">
        <v>40.091859</v>
      </c>
      <c r="F52" s="547">
        <v>666.9960989999998</v>
      </c>
      <c r="G52" s="547">
        <v>-79.55376709830017</v>
      </c>
      <c r="H52" s="548" t="s">
        <v>120</v>
      </c>
    </row>
    <row r="53" spans="2:8" ht="15" customHeight="1">
      <c r="B53" s="545">
        <v>47</v>
      </c>
      <c r="C53" s="546" t="s">
        <v>454</v>
      </c>
      <c r="D53" s="547">
        <v>0.287214</v>
      </c>
      <c r="E53" s="547">
        <v>9.330265</v>
      </c>
      <c r="F53" s="547">
        <v>20.886968000000003</v>
      </c>
      <c r="G53" s="547" t="s">
        <v>120</v>
      </c>
      <c r="H53" s="548">
        <v>123.8625376664007</v>
      </c>
    </row>
    <row r="54" spans="2:8" ht="15" customHeight="1">
      <c r="B54" s="545">
        <v>48</v>
      </c>
      <c r="C54" s="546" t="s">
        <v>455</v>
      </c>
      <c r="D54" s="547">
        <v>430.24364900000006</v>
      </c>
      <c r="E54" s="547">
        <v>274.022687</v>
      </c>
      <c r="F54" s="547">
        <v>457.20491499999997</v>
      </c>
      <c r="G54" s="547">
        <v>-36.30988217097425</v>
      </c>
      <c r="H54" s="548">
        <v>66.84929266458872</v>
      </c>
    </row>
    <row r="55" spans="2:8" ht="15" customHeight="1">
      <c r="B55" s="545">
        <v>49</v>
      </c>
      <c r="C55" s="546" t="s">
        <v>496</v>
      </c>
      <c r="D55" s="547">
        <v>85.045819</v>
      </c>
      <c r="E55" s="547">
        <v>76.64239500000001</v>
      </c>
      <c r="F55" s="547">
        <v>96.90015600000001</v>
      </c>
      <c r="G55" s="547">
        <v>-9.881054822930196</v>
      </c>
      <c r="H55" s="548">
        <v>26.431534400771255</v>
      </c>
    </row>
    <row r="56" spans="2:8" ht="15" customHeight="1">
      <c r="B56" s="545">
        <v>50</v>
      </c>
      <c r="C56" s="546" t="s">
        <v>497</v>
      </c>
      <c r="D56" s="547">
        <v>277.970864</v>
      </c>
      <c r="E56" s="547">
        <v>216.12645400000002</v>
      </c>
      <c r="F56" s="547">
        <v>372.253207</v>
      </c>
      <c r="G56" s="547">
        <v>-22.248522420680743</v>
      </c>
      <c r="H56" s="548">
        <v>72.23861314080503</v>
      </c>
    </row>
    <row r="57" spans="2:13" ht="15" customHeight="1">
      <c r="B57" s="545">
        <v>51</v>
      </c>
      <c r="C57" s="546" t="s">
        <v>498</v>
      </c>
      <c r="D57" s="547">
        <v>2090.7644339999997</v>
      </c>
      <c r="E57" s="547">
        <v>1986.121128</v>
      </c>
      <c r="F57" s="547">
        <v>3097.8361620000005</v>
      </c>
      <c r="G57" s="547">
        <v>-5.005026118595239</v>
      </c>
      <c r="H57" s="548">
        <v>55.97418094632948</v>
      </c>
      <c r="M57" s="204" t="s">
        <v>32</v>
      </c>
    </row>
    <row r="58" spans="2:8" ht="15" customHeight="1">
      <c r="B58" s="545">
        <v>52</v>
      </c>
      <c r="C58" s="546" t="s">
        <v>499</v>
      </c>
      <c r="D58" s="547">
        <v>167.62580200000002</v>
      </c>
      <c r="E58" s="547">
        <v>54.542640000000006</v>
      </c>
      <c r="F58" s="547">
        <v>39.54137800000001</v>
      </c>
      <c r="G58" s="547">
        <v>-67.46166798354827</v>
      </c>
      <c r="H58" s="548">
        <v>-27.503732859282195</v>
      </c>
    </row>
    <row r="59" spans="2:8" ht="15" customHeight="1">
      <c r="B59" s="545">
        <v>53</v>
      </c>
      <c r="C59" s="546" t="s">
        <v>500</v>
      </c>
      <c r="D59" s="547">
        <v>63.66000900000001</v>
      </c>
      <c r="E59" s="547">
        <v>39.169158</v>
      </c>
      <c r="F59" s="547">
        <v>51.283702999999996</v>
      </c>
      <c r="G59" s="547">
        <v>-38.47132820857754</v>
      </c>
      <c r="H59" s="548">
        <v>30.92878585748508</v>
      </c>
    </row>
    <row r="60" spans="2:8" ht="15" customHeight="1">
      <c r="B60" s="545">
        <v>54</v>
      </c>
      <c r="C60" s="546" t="s">
        <v>425</v>
      </c>
      <c r="D60" s="547">
        <v>527.056637</v>
      </c>
      <c r="E60" s="547">
        <v>281.732038</v>
      </c>
      <c r="F60" s="547">
        <v>284.80546</v>
      </c>
      <c r="G60" s="547">
        <v>-46.54615496284891</v>
      </c>
      <c r="H60" s="548">
        <v>1.0909025547176157</v>
      </c>
    </row>
    <row r="61" spans="2:8" ht="15" customHeight="1">
      <c r="B61" s="545">
        <v>55</v>
      </c>
      <c r="C61" s="546" t="s">
        <v>501</v>
      </c>
      <c r="D61" s="547">
        <v>1428.1603379999997</v>
      </c>
      <c r="E61" s="547">
        <v>1063.787814</v>
      </c>
      <c r="F61" s="547">
        <v>945.2954589999999</v>
      </c>
      <c r="G61" s="547">
        <v>-25.51341850805548</v>
      </c>
      <c r="H61" s="548">
        <v>-11.13872084644882</v>
      </c>
    </row>
    <row r="62" spans="2:8" ht="15" customHeight="1">
      <c r="B62" s="545">
        <v>56</v>
      </c>
      <c r="C62" s="546" t="s">
        <v>458</v>
      </c>
      <c r="D62" s="547">
        <v>55.275857</v>
      </c>
      <c r="E62" s="547">
        <v>38.399799</v>
      </c>
      <c r="F62" s="547">
        <v>67.248693</v>
      </c>
      <c r="G62" s="547">
        <v>-30.53061303056775</v>
      </c>
      <c r="H62" s="548">
        <v>75.12772137166655</v>
      </c>
    </row>
    <row r="63" spans="2:8" ht="15" customHeight="1">
      <c r="B63" s="545">
        <v>57</v>
      </c>
      <c r="C63" s="546" t="s">
        <v>459</v>
      </c>
      <c r="D63" s="547">
        <v>2265.492992</v>
      </c>
      <c r="E63" s="547">
        <v>1624.711552</v>
      </c>
      <c r="F63" s="547">
        <v>4507.383384</v>
      </c>
      <c r="G63" s="547">
        <v>-28.284415015308056</v>
      </c>
      <c r="H63" s="548">
        <v>177.4266840444057</v>
      </c>
    </row>
    <row r="64" spans="2:8" ht="15" customHeight="1">
      <c r="B64" s="545">
        <v>58</v>
      </c>
      <c r="C64" s="546" t="s">
        <v>502</v>
      </c>
      <c r="D64" s="547">
        <v>227.98202600000002</v>
      </c>
      <c r="E64" s="547">
        <v>162.649593</v>
      </c>
      <c r="F64" s="547">
        <v>301.084365</v>
      </c>
      <c r="G64" s="547">
        <v>-28.656834991018115</v>
      </c>
      <c r="H64" s="548">
        <v>85.11227691790165</v>
      </c>
    </row>
    <row r="65" spans="2:8" ht="15" customHeight="1">
      <c r="B65" s="545">
        <v>59</v>
      </c>
      <c r="C65" s="546" t="s">
        <v>503</v>
      </c>
      <c r="D65" s="547">
        <v>0.517239</v>
      </c>
      <c r="E65" s="547">
        <v>0.654753</v>
      </c>
      <c r="F65" s="547">
        <v>0.7641410000000001</v>
      </c>
      <c r="G65" s="547">
        <v>26.586162296346558</v>
      </c>
      <c r="H65" s="548">
        <v>16.706758121001357</v>
      </c>
    </row>
    <row r="66" spans="2:8" ht="15" customHeight="1">
      <c r="B66" s="545">
        <v>60</v>
      </c>
      <c r="C66" s="546" t="s">
        <v>461</v>
      </c>
      <c r="D66" s="547">
        <v>1003.546099</v>
      </c>
      <c r="E66" s="547">
        <v>505.981885</v>
      </c>
      <c r="F66" s="547">
        <v>1026.344965</v>
      </c>
      <c r="G66" s="547">
        <v>-49.58060367090322</v>
      </c>
      <c r="H66" s="548">
        <v>102.84223515235138</v>
      </c>
    </row>
    <row r="67" spans="2:8" ht="15" customHeight="1">
      <c r="B67" s="545">
        <v>61</v>
      </c>
      <c r="C67" s="546" t="s">
        <v>504</v>
      </c>
      <c r="D67" s="547">
        <v>214.502132</v>
      </c>
      <c r="E67" s="547">
        <v>220.310358</v>
      </c>
      <c r="F67" s="547">
        <v>256.434321</v>
      </c>
      <c r="G67" s="547">
        <v>2.7077707553974335</v>
      </c>
      <c r="H67" s="548">
        <v>16.39685184479616</v>
      </c>
    </row>
    <row r="68" spans="2:8" ht="15" customHeight="1">
      <c r="B68" s="545">
        <v>62</v>
      </c>
      <c r="C68" s="546" t="s">
        <v>464</v>
      </c>
      <c r="D68" s="547">
        <v>885.4258669999999</v>
      </c>
      <c r="E68" s="547">
        <v>798.4443509999999</v>
      </c>
      <c r="F68" s="547">
        <v>1315.966073</v>
      </c>
      <c r="G68" s="547">
        <v>-9.823692670591484</v>
      </c>
      <c r="H68" s="548">
        <v>64.81625442672839</v>
      </c>
    </row>
    <row r="69" spans="2:8" ht="15" customHeight="1">
      <c r="B69" s="545">
        <v>63</v>
      </c>
      <c r="C69" s="546" t="s">
        <v>505</v>
      </c>
      <c r="D69" s="547">
        <v>168.87263000000002</v>
      </c>
      <c r="E69" s="547">
        <v>126.22940900000002</v>
      </c>
      <c r="F69" s="547">
        <v>211.152211</v>
      </c>
      <c r="G69" s="547">
        <v>-25.251706567251304</v>
      </c>
      <c r="H69" s="548">
        <v>67.27655834940967</v>
      </c>
    </row>
    <row r="70" spans="2:8" ht="15" customHeight="1">
      <c r="B70" s="545">
        <v>64</v>
      </c>
      <c r="C70" s="546" t="s">
        <v>506</v>
      </c>
      <c r="D70" s="547">
        <v>137.223894</v>
      </c>
      <c r="E70" s="547">
        <v>134.137597</v>
      </c>
      <c r="F70" s="547">
        <v>850.0578519999999</v>
      </c>
      <c r="G70" s="547">
        <v>-2.249095919111582</v>
      </c>
      <c r="H70" s="548">
        <v>533.7207993967568</v>
      </c>
    </row>
    <row r="71" spans="2:10" ht="15" customHeight="1">
      <c r="B71" s="550"/>
      <c r="C71" s="551" t="s">
        <v>357</v>
      </c>
      <c r="D71" s="552">
        <v>24327.743254999994</v>
      </c>
      <c r="E71" s="552">
        <v>20439.434197999995</v>
      </c>
      <c r="F71" s="552">
        <v>31319.308821</v>
      </c>
      <c r="G71" s="547">
        <v>-15.983024057115742</v>
      </c>
      <c r="H71" s="548">
        <v>53.22982288846626</v>
      </c>
      <c r="J71" s="204" t="s">
        <v>32</v>
      </c>
    </row>
    <row r="72" spans="2:8" ht="15" customHeight="1" thickBot="1">
      <c r="B72" s="553"/>
      <c r="C72" s="554" t="s">
        <v>358</v>
      </c>
      <c r="D72" s="555">
        <v>83061.309172</v>
      </c>
      <c r="E72" s="555">
        <v>74802.96978900001</v>
      </c>
      <c r="F72" s="555">
        <v>96848.45611999999</v>
      </c>
      <c r="G72" s="555">
        <v>-9.942462339353398</v>
      </c>
      <c r="H72" s="556">
        <v>29.471405203810292</v>
      </c>
    </row>
    <row r="73" ht="13.5" thickTop="1">
      <c r="B73" s="46" t="s">
        <v>360</v>
      </c>
    </row>
    <row r="75" spans="4:6" ht="12.75">
      <c r="D75" s="549"/>
      <c r="E75" s="549"/>
      <c r="F75" s="549"/>
    </row>
    <row r="77" ht="12.75">
      <c r="D77" s="223"/>
    </row>
  </sheetData>
  <sheetProtection/>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61" r:id="rId1"/>
</worksheet>
</file>

<file path=xl/worksheets/sheet15.xml><?xml version="1.0" encoding="utf-8"?>
<worksheet xmlns="http://schemas.openxmlformats.org/spreadsheetml/2006/main" xmlns:r="http://schemas.openxmlformats.org/officeDocument/2006/relationships">
  <sheetPr>
    <pageSetUpPr fitToPage="1"/>
  </sheetPr>
  <dimension ref="B1:M68"/>
  <sheetViews>
    <sheetView zoomScalePageLayoutView="0" workbookViewId="0" topLeftCell="A1">
      <selection activeCell="N11" sqref="N11"/>
    </sheetView>
  </sheetViews>
  <sheetFormatPr defaultColWidth="9.140625" defaultRowHeight="15"/>
  <cols>
    <col min="6" max="6" width="15.7109375" style="0" customWidth="1"/>
    <col min="7" max="7" width="10.28125" style="0" bestFit="1" customWidth="1"/>
    <col min="9" max="9" width="10.28125" style="0" bestFit="1" customWidth="1"/>
    <col min="11" max="11" width="10.28125" style="0" bestFit="1" customWidth="1"/>
  </cols>
  <sheetData>
    <row r="1" spans="2:13" ht="15">
      <c r="B1" s="1523" t="s">
        <v>507</v>
      </c>
      <c r="C1" s="1523"/>
      <c r="D1" s="1523"/>
      <c r="E1" s="1523"/>
      <c r="F1" s="1523"/>
      <c r="G1" s="1523"/>
      <c r="H1" s="1523"/>
      <c r="I1" s="1523"/>
      <c r="J1" s="1523"/>
      <c r="K1" s="1523"/>
      <c r="L1" s="1523"/>
      <c r="M1" s="1523"/>
    </row>
    <row r="2" spans="2:13" ht="15.75">
      <c r="B2" s="1524" t="s">
        <v>564</v>
      </c>
      <c r="C2" s="1524"/>
      <c r="D2" s="1524"/>
      <c r="E2" s="1524"/>
      <c r="F2" s="1524"/>
      <c r="G2" s="1524"/>
      <c r="H2" s="1524"/>
      <c r="I2" s="1524"/>
      <c r="J2" s="1524"/>
      <c r="K2" s="1524"/>
      <c r="L2" s="1524"/>
      <c r="M2" s="1524"/>
    </row>
    <row r="3" spans="2:13" ht="15.75" thickBot="1">
      <c r="B3" s="1525" t="s">
        <v>509</v>
      </c>
      <c r="C3" s="1525"/>
      <c r="D3" s="1525"/>
      <c r="E3" s="1525"/>
      <c r="F3" s="1525"/>
      <c r="G3" s="1525"/>
      <c r="H3" s="1525"/>
      <c r="I3" s="1525"/>
      <c r="J3" s="1525"/>
      <c r="K3" s="1525"/>
      <c r="L3" s="1525"/>
      <c r="M3" s="1525"/>
    </row>
    <row r="4" spans="2:13" ht="15.75" thickTop="1">
      <c r="B4" s="1526" t="s">
        <v>565</v>
      </c>
      <c r="C4" s="1527"/>
      <c r="D4" s="1527"/>
      <c r="E4" s="1527"/>
      <c r="F4" s="1528"/>
      <c r="G4" s="1535" t="s">
        <v>43</v>
      </c>
      <c r="H4" s="1528"/>
      <c r="I4" s="1535" t="s">
        <v>274</v>
      </c>
      <c r="J4" s="1528"/>
      <c r="K4" s="1536" t="s">
        <v>566</v>
      </c>
      <c r="L4" s="1538" t="s">
        <v>513</v>
      </c>
      <c r="M4" s="1539"/>
    </row>
    <row r="5" spans="2:13" ht="15">
      <c r="B5" s="1529"/>
      <c r="C5" s="1530"/>
      <c r="D5" s="1530"/>
      <c r="E5" s="1530"/>
      <c r="F5" s="1531"/>
      <c r="G5" s="1533"/>
      <c r="H5" s="1534"/>
      <c r="I5" s="1533"/>
      <c r="J5" s="1534"/>
      <c r="K5" s="1537"/>
      <c r="L5" s="1540" t="s">
        <v>1079</v>
      </c>
      <c r="M5" s="1541"/>
    </row>
    <row r="6" spans="2:13" ht="15">
      <c r="B6" s="1532"/>
      <c r="C6" s="1533"/>
      <c r="D6" s="1533"/>
      <c r="E6" s="1533"/>
      <c r="F6" s="1534"/>
      <c r="G6" s="618" t="s">
        <v>1078</v>
      </c>
      <c r="H6" s="618" t="s">
        <v>85</v>
      </c>
      <c r="I6" s="618" t="str">
        <f>G6</f>
        <v>Six Months </v>
      </c>
      <c r="J6" s="618" t="s">
        <v>85</v>
      </c>
      <c r="K6" s="618" t="str">
        <f>I6</f>
        <v>Six Months </v>
      </c>
      <c r="L6" s="619" t="s">
        <v>44</v>
      </c>
      <c r="M6" s="620" t="s">
        <v>123</v>
      </c>
    </row>
    <row r="7" spans="2:13" ht="15">
      <c r="B7" s="621" t="s">
        <v>567</v>
      </c>
      <c r="C7" s="622"/>
      <c r="D7" s="622"/>
      <c r="E7" s="622"/>
      <c r="F7" s="622"/>
      <c r="G7" s="623">
        <v>13818.5</v>
      </c>
      <c r="H7" s="623">
        <v>108319.79999999999</v>
      </c>
      <c r="I7" s="623">
        <v>157516.34999999998</v>
      </c>
      <c r="J7" s="623">
        <v>140418.5478419959</v>
      </c>
      <c r="K7" s="624">
        <v>-1078.5637366355513</v>
      </c>
      <c r="L7" s="625" t="s">
        <v>120</v>
      </c>
      <c r="M7" s="626" t="s">
        <v>120</v>
      </c>
    </row>
    <row r="8" spans="2:13" ht="15">
      <c r="B8" s="627"/>
      <c r="C8" s="628" t="s">
        <v>568</v>
      </c>
      <c r="D8" s="628"/>
      <c r="E8" s="628"/>
      <c r="F8" s="628"/>
      <c r="G8" s="629">
        <v>48967.4</v>
      </c>
      <c r="H8" s="629">
        <v>98276.29999999999</v>
      </c>
      <c r="I8" s="629">
        <v>33600.55</v>
      </c>
      <c r="J8" s="629">
        <v>74866.12190195237</v>
      </c>
      <c r="K8" s="630">
        <v>40566.096683243006</v>
      </c>
      <c r="L8" s="630">
        <v>-31.381796868937286</v>
      </c>
      <c r="M8" s="631">
        <v>20.73045436233336</v>
      </c>
    </row>
    <row r="9" spans="2:13" ht="15">
      <c r="B9" s="627"/>
      <c r="C9" s="628"/>
      <c r="D9" s="628" t="s">
        <v>569</v>
      </c>
      <c r="E9" s="628"/>
      <c r="F9" s="628"/>
      <c r="G9" s="629">
        <v>0</v>
      </c>
      <c r="H9" s="629">
        <v>0</v>
      </c>
      <c r="I9" s="629">
        <v>0</v>
      </c>
      <c r="J9" s="629">
        <v>0</v>
      </c>
      <c r="K9" s="630">
        <v>0</v>
      </c>
      <c r="L9" s="630" t="s">
        <v>120</v>
      </c>
      <c r="M9" s="631" t="s">
        <v>120</v>
      </c>
    </row>
    <row r="10" spans="2:13" ht="15">
      <c r="B10" s="627"/>
      <c r="C10" s="628"/>
      <c r="D10" s="628" t="s">
        <v>570</v>
      </c>
      <c r="E10" s="628"/>
      <c r="F10" s="628"/>
      <c r="G10" s="629">
        <v>48967.4</v>
      </c>
      <c r="H10" s="629">
        <v>98276.29999999999</v>
      </c>
      <c r="I10" s="629">
        <v>33600.55</v>
      </c>
      <c r="J10" s="629">
        <v>74866.12190195237</v>
      </c>
      <c r="K10" s="630">
        <v>40566.096683243006</v>
      </c>
      <c r="L10" s="630">
        <v>-31.381796868937286</v>
      </c>
      <c r="M10" s="631">
        <v>20.73045436233336</v>
      </c>
    </row>
    <row r="11" spans="2:13" ht="15">
      <c r="B11" s="627"/>
      <c r="C11" s="628" t="s">
        <v>571</v>
      </c>
      <c r="D11" s="628"/>
      <c r="E11" s="628"/>
      <c r="F11" s="628"/>
      <c r="G11" s="629">
        <v>-370310.3</v>
      </c>
      <c r="H11" s="629">
        <v>-761773</v>
      </c>
      <c r="I11" s="629">
        <v>-272824.9</v>
      </c>
      <c r="J11" s="629">
        <v>-756487.8188538766</v>
      </c>
      <c r="K11" s="630">
        <v>-457417.7567554697</v>
      </c>
      <c r="L11" s="630">
        <v>-26.32532770490046</v>
      </c>
      <c r="M11" s="631">
        <v>67.65982751408308</v>
      </c>
    </row>
    <row r="12" spans="2:13" ht="15">
      <c r="B12" s="627"/>
      <c r="C12" s="628"/>
      <c r="D12" s="628" t="s">
        <v>569</v>
      </c>
      <c r="E12" s="628"/>
      <c r="F12" s="628"/>
      <c r="G12" s="629">
        <v>-57580.3</v>
      </c>
      <c r="H12" s="629">
        <v>-112044.59999999999</v>
      </c>
      <c r="I12" s="629">
        <v>-21514.9</v>
      </c>
      <c r="J12" s="629">
        <v>-68724.40000000001</v>
      </c>
      <c r="K12" s="630">
        <v>-51473.7</v>
      </c>
      <c r="L12" s="630">
        <v>-62.63496369418012</v>
      </c>
      <c r="M12" s="631">
        <v>139.24675457473657</v>
      </c>
    </row>
    <row r="13" spans="2:13" ht="15">
      <c r="B13" s="627"/>
      <c r="C13" s="628"/>
      <c r="D13" s="628" t="s">
        <v>570</v>
      </c>
      <c r="E13" s="628"/>
      <c r="F13" s="628"/>
      <c r="G13" s="629">
        <v>-312730</v>
      </c>
      <c r="H13" s="629">
        <v>-649728.4</v>
      </c>
      <c r="I13" s="629">
        <v>-251310</v>
      </c>
      <c r="J13" s="629">
        <v>-687763.4188538765</v>
      </c>
      <c r="K13" s="630">
        <v>-405944.05675546976</v>
      </c>
      <c r="L13" s="630">
        <v>-19.639945000479656</v>
      </c>
      <c r="M13" s="631">
        <v>61.531199218284115</v>
      </c>
    </row>
    <row r="14" spans="2:13" ht="15">
      <c r="B14" s="621"/>
      <c r="C14" s="622" t="s">
        <v>572</v>
      </c>
      <c r="D14" s="622"/>
      <c r="E14" s="622"/>
      <c r="F14" s="622"/>
      <c r="G14" s="632">
        <v>-321342.9</v>
      </c>
      <c r="H14" s="632">
        <v>-663496.7000000001</v>
      </c>
      <c r="I14" s="632">
        <v>-239224.35</v>
      </c>
      <c r="J14" s="632">
        <v>-681621.6969519241</v>
      </c>
      <c r="K14" s="633">
        <v>-416851.6600722267</v>
      </c>
      <c r="L14" s="633">
        <v>-25.554804540570217</v>
      </c>
      <c r="M14" s="634">
        <v>74.25135027944552</v>
      </c>
    </row>
    <row r="15" spans="2:13" ht="15">
      <c r="B15" s="621"/>
      <c r="C15" s="622" t="s">
        <v>573</v>
      </c>
      <c r="D15" s="622"/>
      <c r="E15" s="622"/>
      <c r="F15" s="622"/>
      <c r="G15" s="632">
        <v>7355.800000000007</v>
      </c>
      <c r="H15" s="632">
        <v>27617.499999999996</v>
      </c>
      <c r="I15" s="632">
        <v>3018.5999999999967</v>
      </c>
      <c r="J15" s="632">
        <v>9849.316562355205</v>
      </c>
      <c r="K15" s="633">
        <v>4285.245468460005</v>
      </c>
      <c r="L15" s="633">
        <v>-58.96299518747119</v>
      </c>
      <c r="M15" s="634">
        <v>41.96135521301298</v>
      </c>
    </row>
    <row r="16" spans="2:13" ht="15">
      <c r="B16" s="627"/>
      <c r="C16" s="628"/>
      <c r="D16" s="628" t="s">
        <v>574</v>
      </c>
      <c r="E16" s="628"/>
      <c r="F16" s="628"/>
      <c r="G16" s="629">
        <v>69477.6</v>
      </c>
      <c r="H16" s="629">
        <v>149288.4</v>
      </c>
      <c r="I16" s="629">
        <v>66385.29999999999</v>
      </c>
      <c r="J16" s="629">
        <v>138471.8332969741</v>
      </c>
      <c r="K16" s="630">
        <v>73313.96973748508</v>
      </c>
      <c r="L16" s="630">
        <v>-4.450787016246991</v>
      </c>
      <c r="M16" s="631">
        <v>10.437054193451104</v>
      </c>
    </row>
    <row r="17" spans="2:13" ht="15">
      <c r="B17" s="627"/>
      <c r="C17" s="628"/>
      <c r="D17" s="628"/>
      <c r="E17" s="628" t="s">
        <v>575</v>
      </c>
      <c r="F17" s="628"/>
      <c r="G17" s="629">
        <v>24446.1</v>
      </c>
      <c r="H17" s="629">
        <v>53428.6</v>
      </c>
      <c r="I17" s="629">
        <v>20300.4</v>
      </c>
      <c r="J17" s="629">
        <v>41765.30029302476</v>
      </c>
      <c r="K17" s="630">
        <v>26470.787812840907</v>
      </c>
      <c r="L17" s="630">
        <v>-16.958533262974456</v>
      </c>
      <c r="M17" s="631">
        <v>30.395400153893036</v>
      </c>
    </row>
    <row r="18" spans="2:13" ht="15">
      <c r="B18" s="627"/>
      <c r="C18" s="628"/>
      <c r="D18" s="628"/>
      <c r="E18" s="628" t="s">
        <v>576</v>
      </c>
      <c r="F18" s="628"/>
      <c r="G18" s="629">
        <v>13892.7</v>
      </c>
      <c r="H18" s="629">
        <v>32481.100000000006</v>
      </c>
      <c r="I18" s="629">
        <v>19325.5</v>
      </c>
      <c r="J18" s="629">
        <v>38330.795999999995</v>
      </c>
      <c r="K18" s="630">
        <v>12003.00515</v>
      </c>
      <c r="L18" s="630">
        <v>39.10542947015338</v>
      </c>
      <c r="M18" s="631">
        <v>-37.89032547670176</v>
      </c>
    </row>
    <row r="19" spans="2:13" ht="15">
      <c r="B19" s="627"/>
      <c r="C19" s="628"/>
      <c r="D19" s="628"/>
      <c r="E19" s="628" t="s">
        <v>570</v>
      </c>
      <c r="F19" s="628"/>
      <c r="G19" s="629">
        <v>31138.800000000003</v>
      </c>
      <c r="H19" s="629">
        <v>63378.7</v>
      </c>
      <c r="I19" s="629">
        <v>26759.399999999998</v>
      </c>
      <c r="J19" s="629">
        <v>58375.737003949354</v>
      </c>
      <c r="K19" s="630">
        <v>34840.17677464418</v>
      </c>
      <c r="L19" s="630">
        <v>-14.06412578519405</v>
      </c>
      <c r="M19" s="631">
        <v>30.197899708678733</v>
      </c>
    </row>
    <row r="20" spans="2:13" ht="15">
      <c r="B20" s="627"/>
      <c r="C20" s="628"/>
      <c r="D20" s="628" t="s">
        <v>577</v>
      </c>
      <c r="E20" s="628"/>
      <c r="F20" s="628"/>
      <c r="G20" s="629">
        <v>-62121.8</v>
      </c>
      <c r="H20" s="629">
        <v>-121670.90000000001</v>
      </c>
      <c r="I20" s="629">
        <v>-63366.7</v>
      </c>
      <c r="J20" s="629">
        <v>-128622.5167346189</v>
      </c>
      <c r="K20" s="630">
        <v>-69028.72426902507</v>
      </c>
      <c r="L20" s="630">
        <v>2.0039664014886682</v>
      </c>
      <c r="M20" s="631">
        <v>8.935330811017579</v>
      </c>
    </row>
    <row r="21" spans="2:13" ht="15">
      <c r="B21" s="627"/>
      <c r="C21" s="628"/>
      <c r="D21" s="628"/>
      <c r="E21" s="628" t="s">
        <v>172</v>
      </c>
      <c r="F21" s="628"/>
      <c r="G21" s="629">
        <v>-22615.800000000003</v>
      </c>
      <c r="H21" s="629">
        <v>-43996.3</v>
      </c>
      <c r="I21" s="629">
        <v>-20438.9</v>
      </c>
      <c r="J21" s="629">
        <v>-44030.3472262944</v>
      </c>
      <c r="K21" s="630">
        <v>-20666.777423647945</v>
      </c>
      <c r="L21" s="630">
        <v>-9.625571503108446</v>
      </c>
      <c r="M21" s="631">
        <v>1.1149201945698906</v>
      </c>
    </row>
    <row r="22" spans="2:13" ht="15">
      <c r="B22" s="627"/>
      <c r="C22" s="628"/>
      <c r="D22" s="628"/>
      <c r="E22" s="628" t="s">
        <v>575</v>
      </c>
      <c r="F22" s="628"/>
      <c r="G22" s="629">
        <v>-27269.699999999997</v>
      </c>
      <c r="H22" s="629">
        <v>-53190.2</v>
      </c>
      <c r="I22" s="629">
        <v>-28029.4</v>
      </c>
      <c r="J22" s="629">
        <v>-56417.82106891056</v>
      </c>
      <c r="K22" s="630">
        <v>-34615.1693525214</v>
      </c>
      <c r="L22" s="630">
        <v>2.785875898891476</v>
      </c>
      <c r="M22" s="631">
        <v>23.49593409962894</v>
      </c>
    </row>
    <row r="23" spans="2:13" ht="15">
      <c r="B23" s="627"/>
      <c r="C23" s="628"/>
      <c r="D23" s="628"/>
      <c r="E23" s="628"/>
      <c r="F23" s="635" t="s">
        <v>578</v>
      </c>
      <c r="G23" s="629">
        <v>-8928.6</v>
      </c>
      <c r="H23" s="629">
        <v>-17065.4</v>
      </c>
      <c r="I23" s="629">
        <v>-9358.5</v>
      </c>
      <c r="J23" s="629">
        <v>-20139.01071919626</v>
      </c>
      <c r="K23" s="630">
        <v>-14144.618732425814</v>
      </c>
      <c r="L23" s="630">
        <v>4.8148645924333096</v>
      </c>
      <c r="M23" s="631">
        <v>51.14194296549462</v>
      </c>
    </row>
    <row r="24" spans="2:13" ht="15">
      <c r="B24" s="627"/>
      <c r="C24" s="628"/>
      <c r="D24" s="628"/>
      <c r="E24" s="628" t="s">
        <v>579</v>
      </c>
      <c r="F24" s="628"/>
      <c r="G24" s="629">
        <v>-1410.2</v>
      </c>
      <c r="H24" s="629">
        <v>-1974.8000000000002</v>
      </c>
      <c r="I24" s="629">
        <v>-1284.3</v>
      </c>
      <c r="J24" s="629">
        <v>-2100.2819999999997</v>
      </c>
      <c r="K24" s="630">
        <v>-487.308</v>
      </c>
      <c r="L24" s="630">
        <v>-8.92781165792087</v>
      </c>
      <c r="M24" s="631">
        <v>-62.05652884839991</v>
      </c>
    </row>
    <row r="25" spans="2:13" ht="15">
      <c r="B25" s="627"/>
      <c r="C25" s="628"/>
      <c r="D25" s="628"/>
      <c r="E25" s="628" t="s">
        <v>570</v>
      </c>
      <c r="F25" s="628"/>
      <c r="G25" s="629">
        <v>-10826.099999999999</v>
      </c>
      <c r="H25" s="629">
        <v>-22509.600000000002</v>
      </c>
      <c r="I25" s="629">
        <v>-13614.1</v>
      </c>
      <c r="J25" s="629">
        <v>-26074.06643941393</v>
      </c>
      <c r="K25" s="630">
        <v>-13259.469492855736</v>
      </c>
      <c r="L25" s="630">
        <v>25.752579414562973</v>
      </c>
      <c r="M25" s="631">
        <v>-2.604876614276833</v>
      </c>
    </row>
    <row r="26" spans="2:13" ht="15">
      <c r="B26" s="621"/>
      <c r="C26" s="622" t="s">
        <v>580</v>
      </c>
      <c r="D26" s="622"/>
      <c r="E26" s="622"/>
      <c r="F26" s="622"/>
      <c r="G26" s="632">
        <v>-313987.1</v>
      </c>
      <c r="H26" s="632">
        <v>-635879.2000000001</v>
      </c>
      <c r="I26" s="632">
        <v>-236205.75</v>
      </c>
      <c r="J26" s="632">
        <v>-671772.380389569</v>
      </c>
      <c r="K26" s="633">
        <v>-412566.41460376675</v>
      </c>
      <c r="L26" s="633">
        <v>-24.77214828252498</v>
      </c>
      <c r="M26" s="634">
        <v>74.66400144948494</v>
      </c>
    </row>
    <row r="27" spans="2:13" ht="15">
      <c r="B27" s="621"/>
      <c r="C27" s="622" t="s">
        <v>581</v>
      </c>
      <c r="D27" s="622"/>
      <c r="E27" s="622"/>
      <c r="F27" s="622"/>
      <c r="G27" s="632">
        <v>13287.099999999999</v>
      </c>
      <c r="H27" s="632">
        <v>34242.5</v>
      </c>
      <c r="I27" s="632">
        <v>14875.2</v>
      </c>
      <c r="J27" s="632">
        <v>34004.302274304115</v>
      </c>
      <c r="K27" s="633">
        <v>11505.047371921664</v>
      </c>
      <c r="L27" s="633">
        <v>11.952194233504699</v>
      </c>
      <c r="M27" s="634">
        <v>-22.656183635032377</v>
      </c>
    </row>
    <row r="28" spans="2:13" ht="15">
      <c r="B28" s="627"/>
      <c r="C28" s="628"/>
      <c r="D28" s="628" t="s">
        <v>582</v>
      </c>
      <c r="E28" s="628"/>
      <c r="F28" s="628"/>
      <c r="G28" s="629">
        <v>16551.8</v>
      </c>
      <c r="H28" s="629">
        <v>42831.5</v>
      </c>
      <c r="I28" s="629">
        <v>18400.5</v>
      </c>
      <c r="J28" s="629">
        <v>43085.13527430412</v>
      </c>
      <c r="K28" s="630">
        <v>24464.370371921665</v>
      </c>
      <c r="L28" s="630">
        <v>11.169177974600956</v>
      </c>
      <c r="M28" s="631">
        <v>32.954921724527395</v>
      </c>
    </row>
    <row r="29" spans="2:13" ht="15">
      <c r="B29" s="627"/>
      <c r="C29" s="628"/>
      <c r="D29" s="628" t="s">
        <v>583</v>
      </c>
      <c r="E29" s="628"/>
      <c r="F29" s="628"/>
      <c r="G29" s="629">
        <v>-3264.7</v>
      </c>
      <c r="H29" s="629">
        <v>-8589</v>
      </c>
      <c r="I29" s="629">
        <v>-3525.3</v>
      </c>
      <c r="J29" s="629">
        <v>-9080.832999999999</v>
      </c>
      <c r="K29" s="630">
        <v>-12959.322999999999</v>
      </c>
      <c r="L29" s="630">
        <v>7.982356724967076</v>
      </c>
      <c r="M29" s="631">
        <v>267.60908291492916</v>
      </c>
    </row>
    <row r="30" spans="2:13" ht="15">
      <c r="B30" s="621"/>
      <c r="C30" s="622" t="s">
        <v>584</v>
      </c>
      <c r="D30" s="622"/>
      <c r="E30" s="622"/>
      <c r="F30" s="622"/>
      <c r="G30" s="632">
        <v>-300700</v>
      </c>
      <c r="H30" s="632">
        <v>-601636.7000000001</v>
      </c>
      <c r="I30" s="632">
        <v>-221330.55000000002</v>
      </c>
      <c r="J30" s="632">
        <v>-637768.0781152648</v>
      </c>
      <c r="K30" s="633">
        <v>-401061.3672318451</v>
      </c>
      <c r="L30" s="633">
        <v>-26.394895244429662</v>
      </c>
      <c r="M30" s="634">
        <v>81.20470365787509</v>
      </c>
    </row>
    <row r="31" spans="2:13" ht="15">
      <c r="B31" s="621"/>
      <c r="C31" s="622" t="s">
        <v>585</v>
      </c>
      <c r="D31" s="622"/>
      <c r="E31" s="622"/>
      <c r="F31" s="622"/>
      <c r="G31" s="632">
        <v>314518.5</v>
      </c>
      <c r="H31" s="632">
        <v>709956.5</v>
      </c>
      <c r="I31" s="632">
        <v>378846.89999999997</v>
      </c>
      <c r="J31" s="632">
        <v>778186.6259572608</v>
      </c>
      <c r="K31" s="633">
        <v>399982.80349520955</v>
      </c>
      <c r="L31" s="633">
        <v>20.45297812370336</v>
      </c>
      <c r="M31" s="634">
        <v>5.579009223834106</v>
      </c>
    </row>
    <row r="32" spans="2:13" ht="15">
      <c r="B32" s="627"/>
      <c r="C32" s="628"/>
      <c r="D32" s="628" t="s">
        <v>586</v>
      </c>
      <c r="E32" s="628"/>
      <c r="F32" s="628"/>
      <c r="G32" s="629">
        <v>315605.2</v>
      </c>
      <c r="H32" s="629">
        <v>712522.2</v>
      </c>
      <c r="I32" s="629">
        <v>380104</v>
      </c>
      <c r="J32" s="629">
        <v>781989.2541688632</v>
      </c>
      <c r="K32" s="630">
        <v>401260.58163892373</v>
      </c>
      <c r="L32" s="630">
        <v>20.43654540546227</v>
      </c>
      <c r="M32" s="631">
        <v>5.565998158115605</v>
      </c>
    </row>
    <row r="33" spans="2:13" ht="15">
      <c r="B33" s="627"/>
      <c r="C33" s="628"/>
      <c r="D33" s="628"/>
      <c r="E33" s="628" t="s">
        <v>587</v>
      </c>
      <c r="F33" s="628"/>
      <c r="G33" s="629">
        <v>19533.300000000003</v>
      </c>
      <c r="H33" s="629">
        <v>52855.40000000001</v>
      </c>
      <c r="I33" s="629">
        <v>35744.200000000004</v>
      </c>
      <c r="J33" s="629">
        <v>70411.566</v>
      </c>
      <c r="K33" s="630">
        <v>36322.493</v>
      </c>
      <c r="L33" s="630">
        <v>82.99109725443216</v>
      </c>
      <c r="M33" s="631">
        <v>1.6178652760447676</v>
      </c>
    </row>
    <row r="34" spans="2:13" ht="15">
      <c r="B34" s="627"/>
      <c r="C34" s="628"/>
      <c r="D34" s="628"/>
      <c r="E34" s="628" t="s">
        <v>588</v>
      </c>
      <c r="F34" s="628"/>
      <c r="G34" s="629">
        <v>275959.4</v>
      </c>
      <c r="H34" s="629">
        <v>617278.8</v>
      </c>
      <c r="I34" s="629">
        <v>323692.5</v>
      </c>
      <c r="J34" s="629">
        <v>665064.1431496878</v>
      </c>
      <c r="K34" s="630">
        <v>342233.4646205818</v>
      </c>
      <c r="L34" s="630">
        <v>17.297145884503294</v>
      </c>
      <c r="M34" s="631">
        <v>5.7279561993502455</v>
      </c>
    </row>
    <row r="35" spans="2:13" ht="15">
      <c r="B35" s="627"/>
      <c r="C35" s="628"/>
      <c r="D35" s="628"/>
      <c r="E35" s="628" t="s">
        <v>589</v>
      </c>
      <c r="F35" s="628"/>
      <c r="G35" s="629">
        <v>20112.5</v>
      </c>
      <c r="H35" s="629">
        <v>42388</v>
      </c>
      <c r="I35" s="629">
        <v>20667.300000000003</v>
      </c>
      <c r="J35" s="629">
        <v>46513.545019175326</v>
      </c>
      <c r="K35" s="630">
        <v>22704.624018341914</v>
      </c>
      <c r="L35" s="630">
        <v>2.7584835301429536</v>
      </c>
      <c r="M35" s="631">
        <v>9.857717352251683</v>
      </c>
    </row>
    <row r="36" spans="2:13" ht="15">
      <c r="B36" s="627"/>
      <c r="C36" s="628"/>
      <c r="D36" s="628"/>
      <c r="E36" s="628" t="s">
        <v>590</v>
      </c>
      <c r="F36" s="628"/>
      <c r="G36" s="629">
        <v>0</v>
      </c>
      <c r="H36" s="629">
        <v>0</v>
      </c>
      <c r="I36" s="629">
        <v>0</v>
      </c>
      <c r="J36" s="629">
        <v>0</v>
      </c>
      <c r="K36" s="630">
        <v>0</v>
      </c>
      <c r="L36" s="630" t="s">
        <v>120</v>
      </c>
      <c r="M36" s="631" t="s">
        <v>120</v>
      </c>
    </row>
    <row r="37" spans="2:13" ht="15">
      <c r="B37" s="627"/>
      <c r="C37" s="628"/>
      <c r="D37" s="628" t="s">
        <v>591</v>
      </c>
      <c r="E37" s="628"/>
      <c r="F37" s="628"/>
      <c r="G37" s="629">
        <v>-1086.6999999999998</v>
      </c>
      <c r="H37" s="629">
        <v>-2565.7</v>
      </c>
      <c r="I37" s="629">
        <v>-1257.1</v>
      </c>
      <c r="J37" s="629">
        <v>-3802.62821160237</v>
      </c>
      <c r="K37" s="630">
        <v>-1277.7781437141912</v>
      </c>
      <c r="L37" s="630">
        <v>15.68050059814118</v>
      </c>
      <c r="M37" s="631">
        <v>1.644908417324885</v>
      </c>
    </row>
    <row r="38" spans="2:13" ht="15">
      <c r="B38" s="621" t="s">
        <v>592</v>
      </c>
      <c r="C38" s="622" t="s">
        <v>593</v>
      </c>
      <c r="D38" s="622"/>
      <c r="E38" s="622"/>
      <c r="F38" s="622"/>
      <c r="G38" s="632">
        <v>5977.500000000001</v>
      </c>
      <c r="H38" s="632">
        <v>14811.4</v>
      </c>
      <c r="I38" s="632">
        <v>7405</v>
      </c>
      <c r="J38" s="632">
        <v>16987.335</v>
      </c>
      <c r="K38" s="633">
        <v>7933.715999999999</v>
      </c>
      <c r="L38" s="633">
        <v>23.88122124634043</v>
      </c>
      <c r="M38" s="634">
        <v>7.139986495611069</v>
      </c>
    </row>
    <row r="39" spans="2:13" ht="15">
      <c r="B39" s="621" t="s">
        <v>594</v>
      </c>
      <c r="C39" s="621"/>
      <c r="D39" s="622"/>
      <c r="E39" s="622"/>
      <c r="F39" s="622"/>
      <c r="G39" s="632">
        <v>19796</v>
      </c>
      <c r="H39" s="632">
        <v>123131.20000000001</v>
      </c>
      <c r="I39" s="632">
        <v>164921.34999999998</v>
      </c>
      <c r="J39" s="632">
        <v>157405.88284199592</v>
      </c>
      <c r="K39" s="633">
        <v>6855.1522633644345</v>
      </c>
      <c r="L39" s="633" t="s">
        <v>120</v>
      </c>
      <c r="M39" s="634">
        <v>-95.84338094287705</v>
      </c>
    </row>
    <row r="40" spans="2:13" ht="15">
      <c r="B40" s="621" t="s">
        <v>595</v>
      </c>
      <c r="C40" s="622" t="s">
        <v>596</v>
      </c>
      <c r="D40" s="622"/>
      <c r="E40" s="622"/>
      <c r="F40" s="622"/>
      <c r="G40" s="632">
        <v>10957.140000000001</v>
      </c>
      <c r="H40" s="632">
        <v>17720.65000000001</v>
      </c>
      <c r="I40" s="632">
        <v>-528.9200000000055</v>
      </c>
      <c r="J40" s="632">
        <v>21813.068638879493</v>
      </c>
      <c r="K40" s="633">
        <v>15104.375785715178</v>
      </c>
      <c r="L40" s="633">
        <v>-104.82717205402145</v>
      </c>
      <c r="M40" s="634" t="s">
        <v>120</v>
      </c>
    </row>
    <row r="41" spans="2:13" ht="15">
      <c r="B41" s="627"/>
      <c r="C41" s="628" t="s">
        <v>597</v>
      </c>
      <c r="D41" s="628"/>
      <c r="E41" s="628"/>
      <c r="F41" s="628"/>
      <c r="G41" s="629">
        <v>1032.1</v>
      </c>
      <c r="H41" s="629">
        <v>4382.599999999999</v>
      </c>
      <c r="I41" s="629">
        <v>1929.3</v>
      </c>
      <c r="J41" s="629">
        <v>5920.925</v>
      </c>
      <c r="K41" s="630">
        <v>7393.121999999999</v>
      </c>
      <c r="L41" s="630" t="s">
        <v>120</v>
      </c>
      <c r="M41" s="631">
        <v>283.20230135282225</v>
      </c>
    </row>
    <row r="42" spans="2:13" ht="15">
      <c r="B42" s="627"/>
      <c r="C42" s="628" t="s">
        <v>598</v>
      </c>
      <c r="D42" s="628"/>
      <c r="E42" s="628"/>
      <c r="F42" s="628"/>
      <c r="G42" s="629">
        <v>0</v>
      </c>
      <c r="H42" s="629">
        <v>0</v>
      </c>
      <c r="I42" s="629">
        <v>0</v>
      </c>
      <c r="J42" s="629">
        <v>0</v>
      </c>
      <c r="K42" s="630">
        <v>0</v>
      </c>
      <c r="L42" s="630" t="s">
        <v>120</v>
      </c>
      <c r="M42" s="631" t="s">
        <v>120</v>
      </c>
    </row>
    <row r="43" spans="2:13" ht="15">
      <c r="B43" s="627"/>
      <c r="C43" s="628" t="s">
        <v>599</v>
      </c>
      <c r="D43" s="628"/>
      <c r="E43" s="628"/>
      <c r="F43" s="628"/>
      <c r="G43" s="629">
        <v>-15798.599999999999</v>
      </c>
      <c r="H43" s="629">
        <v>-34584.49999999999</v>
      </c>
      <c r="I43" s="629">
        <v>-17278.45</v>
      </c>
      <c r="J43" s="629">
        <v>-30936.211076042604</v>
      </c>
      <c r="K43" s="630">
        <v>-15708.725526027345</v>
      </c>
      <c r="L43" s="630">
        <v>9.366969225121224</v>
      </c>
      <c r="M43" s="631">
        <v>-9.084868573122336</v>
      </c>
    </row>
    <row r="44" spans="2:13" ht="15">
      <c r="B44" s="627"/>
      <c r="C44" s="628"/>
      <c r="D44" s="628" t="s">
        <v>600</v>
      </c>
      <c r="E44" s="628"/>
      <c r="F44" s="628"/>
      <c r="G44" s="629">
        <v>-1036.5</v>
      </c>
      <c r="H44" s="629">
        <v>-2234.3</v>
      </c>
      <c r="I44" s="629">
        <v>-1755.0499999999997</v>
      </c>
      <c r="J44" s="629">
        <v>-338.91999999999985</v>
      </c>
      <c r="K44" s="630">
        <v>-592.8707325815069</v>
      </c>
      <c r="L44" s="630">
        <v>69.32465026531594</v>
      </c>
      <c r="M44" s="631">
        <v>-66.21915429295422</v>
      </c>
    </row>
    <row r="45" spans="2:13" ht="15">
      <c r="B45" s="627"/>
      <c r="C45" s="628"/>
      <c r="D45" s="628" t="s">
        <v>570</v>
      </c>
      <c r="E45" s="628"/>
      <c r="F45" s="628"/>
      <c r="G45" s="629">
        <v>-14762.099999999999</v>
      </c>
      <c r="H45" s="629">
        <v>-32350.199999999997</v>
      </c>
      <c r="I45" s="629">
        <v>-15523.4</v>
      </c>
      <c r="J45" s="629">
        <v>-30597.291076042606</v>
      </c>
      <c r="K45" s="630">
        <v>-15115.854793445838</v>
      </c>
      <c r="L45" s="630">
        <v>5.157125341245504</v>
      </c>
      <c r="M45" s="631">
        <v>-2.6253604658397194</v>
      </c>
    </row>
    <row r="46" spans="2:13" ht="15">
      <c r="B46" s="627"/>
      <c r="C46" s="628" t="s">
        <v>601</v>
      </c>
      <c r="D46" s="628"/>
      <c r="E46" s="628"/>
      <c r="F46" s="628"/>
      <c r="G46" s="629">
        <v>25723.64</v>
      </c>
      <c r="H46" s="629">
        <v>47922.55</v>
      </c>
      <c r="I46" s="629">
        <v>14820.229999999996</v>
      </c>
      <c r="J46" s="629">
        <v>46828.3547149221</v>
      </c>
      <c r="K46" s="630">
        <v>23419.979311742525</v>
      </c>
      <c r="L46" s="630">
        <v>-42.386730649317144</v>
      </c>
      <c r="M46" s="631">
        <v>58.027097499448615</v>
      </c>
    </row>
    <row r="47" spans="2:13" ht="15">
      <c r="B47" s="627"/>
      <c r="C47" s="628"/>
      <c r="D47" s="628" t="s">
        <v>600</v>
      </c>
      <c r="E47" s="628"/>
      <c r="F47" s="628"/>
      <c r="G47" s="629">
        <v>13919.2</v>
      </c>
      <c r="H47" s="629">
        <v>22912.300000000003</v>
      </c>
      <c r="I47" s="629">
        <v>-10484</v>
      </c>
      <c r="J47" s="629">
        <v>16397.41</v>
      </c>
      <c r="K47" s="630">
        <v>10558.399877670374</v>
      </c>
      <c r="L47" s="630">
        <v>-175.32042071383412</v>
      </c>
      <c r="M47" s="631" t="s">
        <v>120</v>
      </c>
    </row>
    <row r="48" spans="2:13" ht="15">
      <c r="B48" s="627"/>
      <c r="C48" s="628"/>
      <c r="D48" s="628" t="s">
        <v>602</v>
      </c>
      <c r="E48" s="628"/>
      <c r="F48" s="628"/>
      <c r="G48" s="629">
        <v>4209.200000000001</v>
      </c>
      <c r="H48" s="629">
        <v>11857.300000000001</v>
      </c>
      <c r="I48" s="629">
        <v>14185.399999999998</v>
      </c>
      <c r="J48" s="629">
        <v>19516.3547149221</v>
      </c>
      <c r="K48" s="630">
        <v>14466.589434072148</v>
      </c>
      <c r="L48" s="630">
        <v>237.0094079635084</v>
      </c>
      <c r="M48" s="631">
        <v>1.98224536546131</v>
      </c>
    </row>
    <row r="49" spans="2:13" ht="15">
      <c r="B49" s="627"/>
      <c r="C49" s="628"/>
      <c r="D49" s="628"/>
      <c r="E49" s="628" t="s">
        <v>603</v>
      </c>
      <c r="F49" s="628"/>
      <c r="G49" s="629">
        <v>4232.300000000001</v>
      </c>
      <c r="H49" s="629">
        <v>11919.400000000001</v>
      </c>
      <c r="I49" s="629">
        <v>13291.299999999997</v>
      </c>
      <c r="J49" s="629">
        <v>18153.499999999996</v>
      </c>
      <c r="K49" s="630">
        <v>14402.159999999998</v>
      </c>
      <c r="L49" s="630">
        <v>214.04437303593778</v>
      </c>
      <c r="M49" s="631">
        <v>8.35779795806279</v>
      </c>
    </row>
    <row r="50" spans="2:13" ht="15">
      <c r="B50" s="627"/>
      <c r="C50" s="628"/>
      <c r="D50" s="628"/>
      <c r="E50" s="628"/>
      <c r="F50" s="628" t="s">
        <v>604</v>
      </c>
      <c r="G50" s="629">
        <v>12821.900000000001</v>
      </c>
      <c r="H50" s="629">
        <v>28961.2</v>
      </c>
      <c r="I50" s="629">
        <v>21487.399999999998</v>
      </c>
      <c r="J50" s="629">
        <v>35948.549999999996</v>
      </c>
      <c r="K50" s="630">
        <v>23103.46</v>
      </c>
      <c r="L50" s="630">
        <v>67.58358745583723</v>
      </c>
      <c r="M50" s="631">
        <v>7.520965775291572</v>
      </c>
    </row>
    <row r="51" spans="2:13" ht="15">
      <c r="B51" s="627"/>
      <c r="C51" s="628"/>
      <c r="D51" s="628"/>
      <c r="E51" s="628"/>
      <c r="F51" s="628" t="s">
        <v>605</v>
      </c>
      <c r="G51" s="629">
        <v>-8589.6</v>
      </c>
      <c r="H51" s="629">
        <v>-17041.8</v>
      </c>
      <c r="I51" s="629">
        <v>-8196.1</v>
      </c>
      <c r="J51" s="629">
        <v>-17795.05</v>
      </c>
      <c r="K51" s="630">
        <v>-8701.300000000001</v>
      </c>
      <c r="L51" s="630">
        <v>-4.581121356058489</v>
      </c>
      <c r="M51" s="631">
        <v>6.163907224167602</v>
      </c>
    </row>
    <row r="52" spans="2:13" ht="15">
      <c r="B52" s="627"/>
      <c r="C52" s="628"/>
      <c r="D52" s="628"/>
      <c r="E52" s="628" t="s">
        <v>606</v>
      </c>
      <c r="F52" s="628"/>
      <c r="G52" s="629">
        <v>-23.1</v>
      </c>
      <c r="H52" s="629">
        <v>-62.10000000000001</v>
      </c>
      <c r="I52" s="629">
        <v>894.1</v>
      </c>
      <c r="J52" s="629">
        <v>1362.8547149221058</v>
      </c>
      <c r="K52" s="630">
        <v>64.42943407214969</v>
      </c>
      <c r="L52" s="630" t="s">
        <v>120</v>
      </c>
      <c r="M52" s="631">
        <v>-92.7939342274746</v>
      </c>
    </row>
    <row r="53" spans="2:13" ht="15">
      <c r="B53" s="627"/>
      <c r="C53" s="628"/>
      <c r="D53" s="628" t="s">
        <v>607</v>
      </c>
      <c r="E53" s="628"/>
      <c r="F53" s="628"/>
      <c r="G53" s="629">
        <v>8231.5</v>
      </c>
      <c r="H53" s="629">
        <v>14318.599999999999</v>
      </c>
      <c r="I53" s="629">
        <v>12026.4</v>
      </c>
      <c r="J53" s="629">
        <v>14982.299999999994</v>
      </c>
      <c r="K53" s="630">
        <v>-1585.699999999997</v>
      </c>
      <c r="L53" s="630">
        <v>46.10216849905851</v>
      </c>
      <c r="M53" s="636" t="s">
        <v>120</v>
      </c>
    </row>
    <row r="54" spans="2:13" ht="15">
      <c r="B54" s="627"/>
      <c r="C54" s="628"/>
      <c r="D54" s="628"/>
      <c r="E54" s="628" t="s">
        <v>608</v>
      </c>
      <c r="F54" s="628"/>
      <c r="G54" s="629">
        <v>-21.2</v>
      </c>
      <c r="H54" s="629">
        <v>-20.2</v>
      </c>
      <c r="I54" s="629">
        <v>34.6</v>
      </c>
      <c r="J54" s="629">
        <v>-5.6000000000000005</v>
      </c>
      <c r="K54" s="630">
        <v>122</v>
      </c>
      <c r="L54" s="630" t="s">
        <v>120</v>
      </c>
      <c r="M54" s="631" t="s">
        <v>120</v>
      </c>
    </row>
    <row r="55" spans="2:13" ht="15">
      <c r="B55" s="627"/>
      <c r="C55" s="628"/>
      <c r="D55" s="628"/>
      <c r="E55" s="628" t="s">
        <v>609</v>
      </c>
      <c r="F55" s="628"/>
      <c r="G55" s="629">
        <v>8252.7</v>
      </c>
      <c r="H55" s="629">
        <v>14338.8</v>
      </c>
      <c r="I55" s="629">
        <v>11991.8</v>
      </c>
      <c r="J55" s="629">
        <v>14987.899999999994</v>
      </c>
      <c r="K55" s="630">
        <v>-1707.699999999997</v>
      </c>
      <c r="L55" s="630">
        <v>45.307596301816375</v>
      </c>
      <c r="M55" s="631">
        <v>-114.24056438566352</v>
      </c>
    </row>
    <row r="56" spans="2:13" ht="15">
      <c r="B56" s="627"/>
      <c r="C56" s="628"/>
      <c r="D56" s="628" t="s">
        <v>610</v>
      </c>
      <c r="E56" s="628"/>
      <c r="F56" s="628"/>
      <c r="G56" s="629">
        <v>-636.26</v>
      </c>
      <c r="H56" s="629">
        <v>-1165.65</v>
      </c>
      <c r="I56" s="629">
        <v>-907.57</v>
      </c>
      <c r="J56" s="629">
        <v>-4067.71</v>
      </c>
      <c r="K56" s="630">
        <v>-19.31</v>
      </c>
      <c r="L56" s="630">
        <v>42.64137302360672</v>
      </c>
      <c r="M56" s="631">
        <v>-97.87234042553192</v>
      </c>
    </row>
    <row r="57" spans="2:13" ht="15">
      <c r="B57" s="621" t="s">
        <v>611</v>
      </c>
      <c r="C57" s="622"/>
      <c r="D57" s="622"/>
      <c r="E57" s="622"/>
      <c r="F57" s="622"/>
      <c r="G57" s="632">
        <v>30753.140000000014</v>
      </c>
      <c r="H57" s="632">
        <v>140851.85000000003</v>
      </c>
      <c r="I57" s="632">
        <v>164392.42999999996</v>
      </c>
      <c r="J57" s="632">
        <v>179218.95148087537</v>
      </c>
      <c r="K57" s="633">
        <v>21959.528049079585</v>
      </c>
      <c r="L57" s="633">
        <v>434.55494300744544</v>
      </c>
      <c r="M57" s="634">
        <v>-86.64200775602649</v>
      </c>
    </row>
    <row r="58" spans="2:13" ht="15">
      <c r="B58" s="621" t="s">
        <v>612</v>
      </c>
      <c r="C58" s="622" t="s">
        <v>613</v>
      </c>
      <c r="D58" s="622"/>
      <c r="E58" s="622"/>
      <c r="F58" s="622"/>
      <c r="G58" s="632">
        <v>11740.879999999976</v>
      </c>
      <c r="H58" s="632">
        <v>18502.70000000001</v>
      </c>
      <c r="I58" s="632">
        <v>-12616.53999999995</v>
      </c>
      <c r="J58" s="632">
        <v>24716.5185191246</v>
      </c>
      <c r="K58" s="633">
        <v>21475.57195092045</v>
      </c>
      <c r="L58" s="633" t="s">
        <v>120</v>
      </c>
      <c r="M58" s="634" t="s">
        <v>120</v>
      </c>
    </row>
    <row r="59" spans="2:13" ht="15">
      <c r="B59" s="621" t="s">
        <v>614</v>
      </c>
      <c r="C59" s="622"/>
      <c r="D59" s="622"/>
      <c r="E59" s="622"/>
      <c r="F59" s="622"/>
      <c r="G59" s="632">
        <v>42494.01999999999</v>
      </c>
      <c r="H59" s="632">
        <v>159354.55000000005</v>
      </c>
      <c r="I59" s="632">
        <v>151775.89</v>
      </c>
      <c r="J59" s="632">
        <v>203935.46999999997</v>
      </c>
      <c r="K59" s="633">
        <v>43435.100000000035</v>
      </c>
      <c r="L59" s="633">
        <v>257.1699970960621</v>
      </c>
      <c r="M59" s="634">
        <v>-71.3820818313106</v>
      </c>
    </row>
    <row r="60" spans="2:13" ht="15">
      <c r="B60" s="621" t="s">
        <v>615</v>
      </c>
      <c r="C60" s="622"/>
      <c r="D60" s="622"/>
      <c r="E60" s="622"/>
      <c r="F60" s="622"/>
      <c r="G60" s="632">
        <v>-42494.01999999999</v>
      </c>
      <c r="H60" s="632">
        <v>-159354.55</v>
      </c>
      <c r="I60" s="632">
        <v>-151775.89</v>
      </c>
      <c r="J60" s="632">
        <v>-203935.47000000003</v>
      </c>
      <c r="K60" s="632">
        <v>-43435.100000000006</v>
      </c>
      <c r="L60" s="632">
        <v>257.1699970960621</v>
      </c>
      <c r="M60" s="637">
        <v>-71.38208183131061</v>
      </c>
    </row>
    <row r="61" spans="2:13" ht="15">
      <c r="B61" s="627"/>
      <c r="C61" s="628" t="s">
        <v>616</v>
      </c>
      <c r="D61" s="628"/>
      <c r="E61" s="628"/>
      <c r="F61" s="628"/>
      <c r="G61" s="629">
        <v>-41859.31999999999</v>
      </c>
      <c r="H61" s="629">
        <v>-158191.95</v>
      </c>
      <c r="I61" s="629">
        <v>-152001.19</v>
      </c>
      <c r="J61" s="629">
        <v>-203935.47000000003</v>
      </c>
      <c r="K61" s="629">
        <v>-43063.64</v>
      </c>
      <c r="L61" s="629">
        <v>263.1238873445628</v>
      </c>
      <c r="M61" s="638">
        <v>-71.66887969758658</v>
      </c>
    </row>
    <row r="62" spans="2:13" ht="15">
      <c r="B62" s="627"/>
      <c r="C62" s="628"/>
      <c r="D62" s="628" t="s">
        <v>608</v>
      </c>
      <c r="E62" s="628"/>
      <c r="F62" s="628"/>
      <c r="G62" s="629">
        <v>-25160.02</v>
      </c>
      <c r="H62" s="629">
        <v>-130352.95</v>
      </c>
      <c r="I62" s="629">
        <v>-138250.88</v>
      </c>
      <c r="J62" s="629">
        <v>-172887.02000000002</v>
      </c>
      <c r="K62" s="629">
        <v>-35246.630000000005</v>
      </c>
      <c r="L62" s="629">
        <v>449.48636765789536</v>
      </c>
      <c r="M62" s="638">
        <v>-74.50531237124855</v>
      </c>
    </row>
    <row r="63" spans="2:13" ht="15">
      <c r="B63" s="627"/>
      <c r="C63" s="628"/>
      <c r="D63" s="628" t="s">
        <v>609</v>
      </c>
      <c r="E63" s="628"/>
      <c r="F63" s="628"/>
      <c r="G63" s="629">
        <v>-16699.299999999996</v>
      </c>
      <c r="H63" s="629">
        <v>-27839</v>
      </c>
      <c r="I63" s="629">
        <v>-13750.310000000005</v>
      </c>
      <c r="J63" s="629">
        <v>-31048.449999999997</v>
      </c>
      <c r="K63" s="629">
        <v>-7817.009999999995</v>
      </c>
      <c r="L63" s="629">
        <v>-17.65936296730996</v>
      </c>
      <c r="M63" s="638">
        <v>-43.150299884148126</v>
      </c>
    </row>
    <row r="64" spans="2:13" ht="15">
      <c r="B64" s="627"/>
      <c r="C64" s="628" t="s">
        <v>617</v>
      </c>
      <c r="D64" s="628"/>
      <c r="E64" s="628"/>
      <c r="F64" s="628"/>
      <c r="G64" s="629">
        <v>-634.7</v>
      </c>
      <c r="H64" s="629">
        <v>-1162.6</v>
      </c>
      <c r="I64" s="629">
        <v>225.3</v>
      </c>
      <c r="J64" s="629">
        <v>0</v>
      </c>
      <c r="K64" s="629">
        <v>-371.4599999999999</v>
      </c>
      <c r="L64" s="629" t="s">
        <v>120</v>
      </c>
      <c r="M64" s="636" t="s">
        <v>120</v>
      </c>
    </row>
    <row r="65" spans="2:13" ht="15.75" thickBot="1">
      <c r="B65" s="639" t="s">
        <v>618</v>
      </c>
      <c r="C65" s="640"/>
      <c r="D65" s="640"/>
      <c r="E65" s="640"/>
      <c r="F65" s="640"/>
      <c r="G65" s="641">
        <v>-34262.51999999999</v>
      </c>
      <c r="H65" s="641">
        <v>-145035.95</v>
      </c>
      <c r="I65" s="641">
        <v>-139749.49000000002</v>
      </c>
      <c r="J65" s="641">
        <v>-188953.17000000004</v>
      </c>
      <c r="K65" s="641">
        <v>-45020.8</v>
      </c>
      <c r="L65" s="641">
        <v>307.87860904568623</v>
      </c>
      <c r="M65" s="642">
        <v>-67.78464093142665</v>
      </c>
    </row>
    <row r="66" spans="2:13" ht="15.75" thickTop="1">
      <c r="B66" s="643" t="s">
        <v>619</v>
      </c>
      <c r="C66" s="643"/>
      <c r="D66" s="643"/>
      <c r="E66" s="643"/>
      <c r="F66" s="643"/>
      <c r="G66" s="643"/>
      <c r="H66" s="643"/>
      <c r="I66" s="643"/>
      <c r="J66" s="643"/>
      <c r="K66" s="643"/>
      <c r="L66" s="643"/>
      <c r="M66" s="643"/>
    </row>
    <row r="67" spans="2:13" ht="15">
      <c r="B67" s="644" t="s">
        <v>620</v>
      </c>
      <c r="C67" s="643"/>
      <c r="D67" s="643"/>
      <c r="E67" s="643"/>
      <c r="F67" s="643"/>
      <c r="G67" s="643"/>
      <c r="H67" s="643"/>
      <c r="I67" s="643"/>
      <c r="J67" s="643"/>
      <c r="K67" s="643"/>
      <c r="L67" s="643"/>
      <c r="M67" s="643"/>
    </row>
    <row r="68" spans="2:13" ht="15">
      <c r="B68" s="644" t="s">
        <v>621</v>
      </c>
      <c r="C68" s="643"/>
      <c r="D68" s="643"/>
      <c r="E68" s="643"/>
      <c r="F68" s="643"/>
      <c r="G68" s="643"/>
      <c r="H68" s="643"/>
      <c r="I68" s="643"/>
      <c r="J68" s="643"/>
      <c r="K68" s="643"/>
      <c r="L68" s="643"/>
      <c r="M68" s="643"/>
    </row>
  </sheetData>
  <sheetProtection/>
  <mergeCells count="9">
    <mergeCell ref="B1:M1"/>
    <mergeCell ref="B2:M2"/>
    <mergeCell ref="B3:M3"/>
    <mergeCell ref="B4:F6"/>
    <mergeCell ref="G4:H5"/>
    <mergeCell ref="I4:J5"/>
    <mergeCell ref="K4:K5"/>
    <mergeCell ref="L4:M4"/>
    <mergeCell ref="L5:M5"/>
  </mergeCells>
  <printOptions/>
  <pageMargins left="0.7" right="0.7" top="0.75" bottom="0.75" header="0.3" footer="0.3"/>
  <pageSetup fitToHeight="1" fitToWidth="1"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N11" sqref="N11"/>
    </sheetView>
  </sheetViews>
  <sheetFormatPr defaultColWidth="9.140625" defaultRowHeight="21" customHeight="1"/>
  <cols>
    <col min="1" max="11" width="12.7109375" style="561" customWidth="1"/>
    <col min="12" max="12" width="12.28125" style="561" bestFit="1" customWidth="1"/>
    <col min="13" max="16384" width="9.140625" style="561" customWidth="1"/>
  </cols>
  <sheetData>
    <row r="1" spans="1:12" ht="12.75">
      <c r="A1" s="1542" t="s">
        <v>529</v>
      </c>
      <c r="B1" s="1542"/>
      <c r="C1" s="1542"/>
      <c r="D1" s="1542"/>
      <c r="E1" s="1542"/>
      <c r="F1" s="1542"/>
      <c r="G1" s="1542"/>
      <c r="H1" s="1542"/>
      <c r="I1" s="1542"/>
      <c r="J1" s="1542"/>
      <c r="K1" s="1542"/>
      <c r="L1" s="1542"/>
    </row>
    <row r="2" spans="1:12" ht="15.75">
      <c r="A2" s="1543" t="s">
        <v>530</v>
      </c>
      <c r="B2" s="1543"/>
      <c r="C2" s="1543"/>
      <c r="D2" s="1543"/>
      <c r="E2" s="1543"/>
      <c r="F2" s="1543"/>
      <c r="G2" s="1543"/>
      <c r="H2" s="1543"/>
      <c r="I2" s="1543"/>
      <c r="J2" s="1543"/>
      <c r="K2" s="1543"/>
      <c r="L2" s="1543"/>
    </row>
    <row r="3" spans="1:12" ht="15.75" customHeight="1" thickBot="1">
      <c r="A3" s="1544" t="s">
        <v>61</v>
      </c>
      <c r="B3" s="1544"/>
      <c r="C3" s="1544"/>
      <c r="D3" s="1544"/>
      <c r="E3" s="1544"/>
      <c r="F3" s="1544"/>
      <c r="G3" s="1544"/>
      <c r="H3" s="1544"/>
      <c r="I3" s="1544"/>
      <c r="J3" s="1544"/>
      <c r="K3" s="1544"/>
      <c r="L3" s="1544"/>
    </row>
    <row r="4" spans="1:12" ht="21" customHeight="1" thickTop="1">
      <c r="A4" s="562" t="s">
        <v>531</v>
      </c>
      <c r="B4" s="563" t="s">
        <v>532</v>
      </c>
      <c r="C4" s="563" t="s">
        <v>533</v>
      </c>
      <c r="D4" s="563" t="s">
        <v>534</v>
      </c>
      <c r="E4" s="563" t="s">
        <v>535</v>
      </c>
      <c r="F4" s="564" t="s">
        <v>536</v>
      </c>
      <c r="G4" s="564" t="s">
        <v>537</v>
      </c>
      <c r="H4" s="564" t="s">
        <v>538</v>
      </c>
      <c r="I4" s="565" t="s">
        <v>539</v>
      </c>
      <c r="J4" s="565" t="s">
        <v>43</v>
      </c>
      <c r="K4" s="565" t="s">
        <v>274</v>
      </c>
      <c r="L4" s="566" t="s">
        <v>540</v>
      </c>
    </row>
    <row r="5" spans="1:12" ht="21" customHeight="1">
      <c r="A5" s="567" t="s">
        <v>187</v>
      </c>
      <c r="B5" s="568">
        <v>957.5</v>
      </c>
      <c r="C5" s="568">
        <v>2133.8</v>
      </c>
      <c r="D5" s="568">
        <v>3417.43</v>
      </c>
      <c r="E5" s="568">
        <v>3939.5</v>
      </c>
      <c r="F5" s="568">
        <v>2628.646</v>
      </c>
      <c r="G5" s="568">
        <v>3023.9850000000006</v>
      </c>
      <c r="H5" s="568">
        <v>3350.8</v>
      </c>
      <c r="I5" s="569">
        <v>5513.375582999998</v>
      </c>
      <c r="J5" s="568">
        <v>6551.1245</v>
      </c>
      <c r="K5" s="568">
        <v>9220.529767999999</v>
      </c>
      <c r="L5" s="570">
        <v>6774.635442</v>
      </c>
    </row>
    <row r="6" spans="1:12" ht="21" customHeight="1">
      <c r="A6" s="567" t="s">
        <v>188</v>
      </c>
      <c r="B6" s="568">
        <v>1207.954</v>
      </c>
      <c r="C6" s="568">
        <v>1655.209</v>
      </c>
      <c r="D6" s="568">
        <v>2820.1</v>
      </c>
      <c r="E6" s="568">
        <v>4235.2</v>
      </c>
      <c r="F6" s="568">
        <v>4914.036</v>
      </c>
      <c r="G6" s="568">
        <v>5135.26</v>
      </c>
      <c r="H6" s="568">
        <v>3193.1</v>
      </c>
      <c r="I6" s="569">
        <v>6800.915908000001</v>
      </c>
      <c r="J6" s="569">
        <v>6873.778996</v>
      </c>
      <c r="K6" s="569">
        <v>2674.870955</v>
      </c>
      <c r="L6" s="570">
        <v>7496.830683999999</v>
      </c>
    </row>
    <row r="7" spans="1:12" ht="21" customHeight="1">
      <c r="A7" s="567" t="s">
        <v>189</v>
      </c>
      <c r="B7" s="568">
        <v>865.719</v>
      </c>
      <c r="C7" s="568">
        <v>2411.6</v>
      </c>
      <c r="D7" s="568">
        <v>1543.517</v>
      </c>
      <c r="E7" s="568">
        <v>4145.5</v>
      </c>
      <c r="F7" s="568">
        <v>4589.347</v>
      </c>
      <c r="G7" s="568">
        <v>3823.28</v>
      </c>
      <c r="H7" s="568">
        <v>2878.583504</v>
      </c>
      <c r="I7" s="569">
        <v>5499.626733</v>
      </c>
      <c r="J7" s="569">
        <v>4687.56</v>
      </c>
      <c r="K7" s="569">
        <v>1943.288387</v>
      </c>
      <c r="L7" s="570">
        <v>5574.761507</v>
      </c>
    </row>
    <row r="8" spans="1:12" ht="21" customHeight="1">
      <c r="A8" s="567" t="s">
        <v>190</v>
      </c>
      <c r="B8" s="568">
        <v>1188.259</v>
      </c>
      <c r="C8" s="568">
        <v>2065.7</v>
      </c>
      <c r="D8" s="568">
        <v>1571.367</v>
      </c>
      <c r="E8" s="568">
        <v>3894.8</v>
      </c>
      <c r="F8" s="568">
        <v>2064.913</v>
      </c>
      <c r="G8" s="568">
        <v>3673.03</v>
      </c>
      <c r="H8" s="568">
        <v>4227.3</v>
      </c>
      <c r="I8" s="569">
        <v>4878.920368</v>
      </c>
      <c r="J8" s="569">
        <v>6661.43</v>
      </c>
      <c r="K8" s="569">
        <v>1729.7318549999995</v>
      </c>
      <c r="L8" s="570">
        <v>7059.7193449999995</v>
      </c>
    </row>
    <row r="9" spans="1:12" ht="21" customHeight="1">
      <c r="A9" s="567" t="s">
        <v>191</v>
      </c>
      <c r="B9" s="568">
        <v>1661.361</v>
      </c>
      <c r="C9" s="568">
        <v>2859.9</v>
      </c>
      <c r="D9" s="568">
        <v>2301.56</v>
      </c>
      <c r="E9" s="568">
        <v>4767.4</v>
      </c>
      <c r="F9" s="568">
        <v>3784.984</v>
      </c>
      <c r="G9" s="568">
        <v>5468.766</v>
      </c>
      <c r="H9" s="568">
        <v>3117</v>
      </c>
      <c r="I9" s="569">
        <v>6215.803716</v>
      </c>
      <c r="J9" s="569">
        <v>6053</v>
      </c>
      <c r="K9" s="569">
        <v>6048.755077999999</v>
      </c>
      <c r="L9" s="570">
        <v>6728.449017000002</v>
      </c>
    </row>
    <row r="10" spans="1:12" ht="21" customHeight="1">
      <c r="A10" s="567" t="s">
        <v>192</v>
      </c>
      <c r="B10" s="568">
        <v>1643.985</v>
      </c>
      <c r="C10" s="568">
        <v>3805.5</v>
      </c>
      <c r="D10" s="568">
        <v>2016.824</v>
      </c>
      <c r="E10" s="568">
        <v>4917.8</v>
      </c>
      <c r="F10" s="568">
        <v>4026.84</v>
      </c>
      <c r="G10" s="568">
        <v>5113.109</v>
      </c>
      <c r="H10" s="568">
        <v>3147.629993000001</v>
      </c>
      <c r="I10" s="569">
        <v>7250.6900829999995</v>
      </c>
      <c r="J10" s="569">
        <v>6521.12</v>
      </c>
      <c r="K10" s="569">
        <v>5194.902522</v>
      </c>
      <c r="L10" s="570">
        <v>6554.532821</v>
      </c>
    </row>
    <row r="11" spans="1:12" ht="21" customHeight="1">
      <c r="A11" s="567" t="s">
        <v>193</v>
      </c>
      <c r="B11" s="568">
        <v>716.981</v>
      </c>
      <c r="C11" s="568">
        <v>2962.1</v>
      </c>
      <c r="D11" s="568">
        <v>2007.5</v>
      </c>
      <c r="E11" s="568">
        <v>5107.5</v>
      </c>
      <c r="F11" s="568">
        <v>5404.078</v>
      </c>
      <c r="G11" s="568">
        <v>5923.4</v>
      </c>
      <c r="H11" s="568">
        <v>3693.200732</v>
      </c>
      <c r="I11" s="571">
        <v>7103.718668</v>
      </c>
      <c r="J11" s="571">
        <v>5399.75</v>
      </c>
      <c r="K11" s="571">
        <v>5664.369971</v>
      </c>
      <c r="L11" s="572"/>
    </row>
    <row r="12" spans="1:12" ht="19.5" customHeight="1">
      <c r="A12" s="567" t="s">
        <v>194</v>
      </c>
      <c r="B12" s="568">
        <v>1428.479</v>
      </c>
      <c r="C12" s="568">
        <v>1963.1</v>
      </c>
      <c r="D12" s="568">
        <v>2480.095</v>
      </c>
      <c r="E12" s="568">
        <v>3755.8</v>
      </c>
      <c r="F12" s="568">
        <v>4548.177</v>
      </c>
      <c r="G12" s="568">
        <v>5524.553</v>
      </c>
      <c r="H12" s="568">
        <v>2894.6</v>
      </c>
      <c r="I12" s="571">
        <v>6370.281666999998</v>
      </c>
      <c r="J12" s="571">
        <v>7039.43</v>
      </c>
      <c r="K12" s="571">
        <v>7382.366038000001</v>
      </c>
      <c r="L12" s="572"/>
    </row>
    <row r="13" spans="1:12" ht="21" customHeight="1">
      <c r="A13" s="567" t="s">
        <v>195</v>
      </c>
      <c r="B13" s="568">
        <v>2052.853</v>
      </c>
      <c r="C13" s="568">
        <v>3442.1</v>
      </c>
      <c r="D13" s="568">
        <v>3768.18</v>
      </c>
      <c r="E13" s="568">
        <v>4382.1</v>
      </c>
      <c r="F13" s="568">
        <v>4505.977</v>
      </c>
      <c r="G13" s="568">
        <v>4638.701</v>
      </c>
      <c r="H13" s="568">
        <v>3614.076429</v>
      </c>
      <c r="I13" s="571">
        <v>7574.0239679999995</v>
      </c>
      <c r="J13" s="571">
        <v>6503.97</v>
      </c>
      <c r="K13" s="571">
        <v>6771.428519000001</v>
      </c>
      <c r="L13" s="572"/>
    </row>
    <row r="14" spans="1:12" ht="21" customHeight="1">
      <c r="A14" s="567" t="s">
        <v>196</v>
      </c>
      <c r="B14" s="568">
        <v>2714.843</v>
      </c>
      <c r="C14" s="568">
        <v>3420.2</v>
      </c>
      <c r="D14" s="568">
        <v>3495.035</v>
      </c>
      <c r="E14" s="568">
        <v>3427.2</v>
      </c>
      <c r="F14" s="568">
        <v>3263.921</v>
      </c>
      <c r="G14" s="568">
        <v>5139.568</v>
      </c>
      <c r="H14" s="568">
        <v>3358.239235000001</v>
      </c>
      <c r="I14" s="571">
        <v>5302.327289999998</v>
      </c>
      <c r="J14" s="571">
        <v>4403.9783418</v>
      </c>
      <c r="K14" s="571">
        <v>5899.446292999999</v>
      </c>
      <c r="L14" s="572"/>
    </row>
    <row r="15" spans="1:12" ht="21" customHeight="1">
      <c r="A15" s="567" t="s">
        <v>197</v>
      </c>
      <c r="B15" s="568">
        <v>1711.2</v>
      </c>
      <c r="C15" s="568">
        <v>2205.73</v>
      </c>
      <c r="D15" s="568">
        <v>3452.1</v>
      </c>
      <c r="E15" s="568">
        <v>3016.2</v>
      </c>
      <c r="F15" s="568">
        <v>4066.715</v>
      </c>
      <c r="G15" s="568">
        <v>5497.373</v>
      </c>
      <c r="H15" s="568">
        <v>3799.3208210000007</v>
      </c>
      <c r="I15" s="571">
        <v>5892.200164999999</v>
      </c>
      <c r="J15" s="571">
        <v>7150.519439000001</v>
      </c>
      <c r="K15" s="571">
        <v>7405.390267999999</v>
      </c>
      <c r="L15" s="572"/>
    </row>
    <row r="16" spans="1:12" ht="21" customHeight="1">
      <c r="A16" s="567" t="s">
        <v>198</v>
      </c>
      <c r="B16" s="568">
        <v>1571.796</v>
      </c>
      <c r="C16" s="568">
        <v>3091.435</v>
      </c>
      <c r="D16" s="568">
        <v>4253.095</v>
      </c>
      <c r="E16" s="568">
        <v>2113.92</v>
      </c>
      <c r="F16" s="573">
        <v>3970.419</v>
      </c>
      <c r="G16" s="573">
        <v>7717.93</v>
      </c>
      <c r="H16" s="568">
        <v>4485.520859</v>
      </c>
      <c r="I16" s="571">
        <v>6628.0436819999995</v>
      </c>
      <c r="J16" s="571">
        <v>10623.366396</v>
      </c>
      <c r="K16" s="571">
        <v>10266.2</v>
      </c>
      <c r="L16" s="572"/>
    </row>
    <row r="17" spans="1:12" ht="21" customHeight="1" thickBot="1">
      <c r="A17" s="574" t="s">
        <v>541</v>
      </c>
      <c r="B17" s="575">
        <v>17720.93</v>
      </c>
      <c r="C17" s="575">
        <v>32016.374</v>
      </c>
      <c r="D17" s="575">
        <v>33126.803</v>
      </c>
      <c r="E17" s="575">
        <v>47702.92</v>
      </c>
      <c r="F17" s="575">
        <v>47768.05300000001</v>
      </c>
      <c r="G17" s="575">
        <v>60678.955</v>
      </c>
      <c r="H17" s="575">
        <v>41759.371573</v>
      </c>
      <c r="I17" s="576">
        <v>75029.92783100001</v>
      </c>
      <c r="J17" s="576">
        <v>78469.0276728</v>
      </c>
      <c r="K17" s="576">
        <v>70201.279654</v>
      </c>
      <c r="L17" s="577">
        <v>40188.928816</v>
      </c>
    </row>
    <row r="18" spans="1:9" ht="21" customHeight="1" thickTop="1">
      <c r="A18" s="578" t="s">
        <v>542</v>
      </c>
      <c r="B18" s="578"/>
      <c r="C18" s="578"/>
      <c r="D18" s="579"/>
      <c r="E18" s="578"/>
      <c r="F18" s="578"/>
      <c r="G18" s="579"/>
      <c r="H18" s="580"/>
      <c r="I18" s="580"/>
    </row>
    <row r="19" spans="1:9" ht="21" customHeight="1">
      <c r="A19" s="578" t="s">
        <v>360</v>
      </c>
      <c r="B19" s="578"/>
      <c r="C19" s="578"/>
      <c r="D19" s="579"/>
      <c r="E19" s="578"/>
      <c r="F19" s="578"/>
      <c r="G19" s="581"/>
      <c r="H19" s="580"/>
      <c r="I19" s="582"/>
    </row>
  </sheetData>
  <sheetProtection/>
  <mergeCells count="3">
    <mergeCell ref="A1:L1"/>
    <mergeCell ref="A2:L2"/>
    <mergeCell ref="A3:L3"/>
  </mergeCells>
  <printOptions/>
  <pageMargins left="0.7" right="0.7" top="0.75" bottom="0.75" header="0.3" footer="0.3"/>
  <pageSetup fitToHeight="1" fitToWidth="1" horizontalDpi="600" verticalDpi="600" orientation="portrait" scale="59" r:id="rId1"/>
</worksheet>
</file>

<file path=xl/worksheets/sheet17.xml><?xml version="1.0" encoding="utf-8"?>
<worksheet xmlns="http://schemas.openxmlformats.org/spreadsheetml/2006/main" xmlns:r="http://schemas.openxmlformats.org/officeDocument/2006/relationships">
  <dimension ref="A1:V26"/>
  <sheetViews>
    <sheetView zoomScalePageLayoutView="0" workbookViewId="0" topLeftCell="A1">
      <selection activeCell="N11" sqref="N11"/>
    </sheetView>
  </sheetViews>
  <sheetFormatPr defaultColWidth="9.140625" defaultRowHeight="15"/>
  <cols>
    <col min="1" max="1" width="9.57421875" style="583" bestFit="1" customWidth="1"/>
    <col min="2" max="2" width="10.8515625" style="583" hidden="1" customWidth="1"/>
    <col min="3" max="3" width="11.00390625" style="583" hidden="1" customWidth="1"/>
    <col min="4" max="4" width="9.7109375" style="583" customWidth="1"/>
    <col min="5" max="5" width="12.7109375" style="583" customWidth="1"/>
    <col min="6" max="6" width="9.00390625" style="583" customWidth="1"/>
    <col min="7" max="7" width="9.7109375" style="583" customWidth="1"/>
    <col min="8" max="9" width="0" style="583" hidden="1" customWidth="1"/>
    <col min="10" max="10" width="9.140625" style="583" customWidth="1"/>
    <col min="11" max="11" width="9.8515625" style="583" customWidth="1"/>
    <col min="12" max="12" width="9.140625" style="583" customWidth="1"/>
    <col min="13" max="13" width="9.7109375" style="583" customWidth="1"/>
    <col min="14" max="15" width="0" style="583" hidden="1" customWidth="1"/>
    <col min="16" max="16" width="9.140625" style="583" customWidth="1"/>
    <col min="17" max="17" width="9.8515625" style="583" customWidth="1"/>
    <col min="18" max="16384" width="9.140625" style="583" customWidth="1"/>
  </cols>
  <sheetData>
    <row r="1" spans="1:19" ht="12.75">
      <c r="A1" s="1551" t="s">
        <v>543</v>
      </c>
      <c r="B1" s="1551"/>
      <c r="C1" s="1551"/>
      <c r="D1" s="1551"/>
      <c r="E1" s="1551"/>
      <c r="F1" s="1551"/>
      <c r="G1" s="1551"/>
      <c r="H1" s="1551"/>
      <c r="I1" s="1551"/>
      <c r="J1" s="1551"/>
      <c r="K1" s="1551"/>
      <c r="L1" s="1551"/>
      <c r="M1" s="1551"/>
      <c r="N1" s="1551"/>
      <c r="O1" s="1551"/>
      <c r="P1" s="1551"/>
      <c r="Q1" s="1551"/>
      <c r="R1" s="1551"/>
      <c r="S1" s="1551"/>
    </row>
    <row r="2" spans="1:19" ht="15.75">
      <c r="A2" s="1552" t="s">
        <v>544</v>
      </c>
      <c r="B2" s="1552"/>
      <c r="C2" s="1552"/>
      <c r="D2" s="1552"/>
      <c r="E2" s="1552"/>
      <c r="F2" s="1552"/>
      <c r="G2" s="1552"/>
      <c r="H2" s="1552"/>
      <c r="I2" s="1552"/>
      <c r="J2" s="1552"/>
      <c r="K2" s="1552"/>
      <c r="L2" s="1552"/>
      <c r="M2" s="1552"/>
      <c r="N2" s="1552"/>
      <c r="O2" s="1552"/>
      <c r="P2" s="1552"/>
      <c r="Q2" s="1552"/>
      <c r="R2" s="1552"/>
      <c r="S2" s="1552"/>
    </row>
    <row r="3" spans="1:19" ht="16.5" thickBot="1">
      <c r="A3" s="1553" t="s">
        <v>545</v>
      </c>
      <c r="B3" s="1553"/>
      <c r="C3" s="1553"/>
      <c r="D3" s="1553"/>
      <c r="E3" s="1553"/>
      <c r="F3" s="1553"/>
      <c r="G3" s="1553"/>
      <c r="H3" s="1553"/>
      <c r="I3" s="1553"/>
      <c r="J3" s="1553"/>
      <c r="K3" s="1553"/>
      <c r="L3" s="1553"/>
      <c r="M3" s="1553"/>
      <c r="N3" s="1553"/>
      <c r="O3" s="1553"/>
      <c r="P3" s="1553"/>
      <c r="Q3" s="1553"/>
      <c r="R3" s="1553"/>
      <c r="S3" s="1553"/>
    </row>
    <row r="4" spans="1:19" ht="17.25" thickBot="1" thickTop="1">
      <c r="A4" s="1554" t="s">
        <v>18</v>
      </c>
      <c r="B4" s="1555"/>
      <c r="C4" s="1555"/>
      <c r="D4" s="1555"/>
      <c r="E4" s="1555"/>
      <c r="F4" s="1555"/>
      <c r="G4" s="1556"/>
      <c r="H4" s="1554" t="s">
        <v>546</v>
      </c>
      <c r="I4" s="1555"/>
      <c r="J4" s="1555"/>
      <c r="K4" s="1555"/>
      <c r="L4" s="1555"/>
      <c r="M4" s="1556"/>
      <c r="N4" s="1554" t="s">
        <v>547</v>
      </c>
      <c r="O4" s="1555"/>
      <c r="P4" s="1555"/>
      <c r="Q4" s="1555"/>
      <c r="R4" s="1555"/>
      <c r="S4" s="1556"/>
    </row>
    <row r="5" spans="1:19" ht="13.5" thickTop="1">
      <c r="A5" s="1549" t="s">
        <v>548</v>
      </c>
      <c r="B5" s="1548" t="s">
        <v>539</v>
      </c>
      <c r="C5" s="1548"/>
      <c r="D5" s="1548" t="s">
        <v>44</v>
      </c>
      <c r="E5" s="1548"/>
      <c r="F5" s="1545" t="s">
        <v>123</v>
      </c>
      <c r="G5" s="1546"/>
      <c r="H5" s="1547" t="s">
        <v>539</v>
      </c>
      <c r="I5" s="1548"/>
      <c r="J5" s="1548" t="s">
        <v>44</v>
      </c>
      <c r="K5" s="1548"/>
      <c r="L5" s="1545" t="s">
        <v>123</v>
      </c>
      <c r="M5" s="1546"/>
      <c r="N5" s="1547" t="s">
        <v>539</v>
      </c>
      <c r="O5" s="1548"/>
      <c r="P5" s="1548" t="s">
        <v>44</v>
      </c>
      <c r="Q5" s="1548"/>
      <c r="R5" s="1545" t="s">
        <v>123</v>
      </c>
      <c r="S5" s="1546"/>
    </row>
    <row r="6" spans="1:19" ht="38.25">
      <c r="A6" s="1550"/>
      <c r="B6" s="588" t="s">
        <v>185</v>
      </c>
      <c r="C6" s="588" t="s">
        <v>142</v>
      </c>
      <c r="D6" s="588" t="s">
        <v>185</v>
      </c>
      <c r="E6" s="588" t="s">
        <v>142</v>
      </c>
      <c r="F6" s="589" t="s">
        <v>185</v>
      </c>
      <c r="G6" s="590" t="s">
        <v>549</v>
      </c>
      <c r="H6" s="591" t="s">
        <v>185</v>
      </c>
      <c r="I6" s="588" t="s">
        <v>142</v>
      </c>
      <c r="J6" s="588" t="s">
        <v>185</v>
      </c>
      <c r="K6" s="588" t="s">
        <v>142</v>
      </c>
      <c r="L6" s="589" t="s">
        <v>185</v>
      </c>
      <c r="M6" s="590" t="s">
        <v>550</v>
      </c>
      <c r="N6" s="592" t="s">
        <v>185</v>
      </c>
      <c r="O6" s="593" t="s">
        <v>142</v>
      </c>
      <c r="P6" s="593" t="s">
        <v>185</v>
      </c>
      <c r="Q6" s="593" t="s">
        <v>142</v>
      </c>
      <c r="R6" s="594" t="s">
        <v>185</v>
      </c>
      <c r="S6" s="595" t="s">
        <v>186</v>
      </c>
    </row>
    <row r="7" spans="1:19" ht="18" customHeight="1">
      <c r="A7" s="596" t="s">
        <v>551</v>
      </c>
      <c r="B7" s="597">
        <v>112.68935709970962</v>
      </c>
      <c r="C7" s="597">
        <v>17.519220694849636</v>
      </c>
      <c r="D7" s="598">
        <v>133.69</v>
      </c>
      <c r="E7" s="597">
        <v>11.4</v>
      </c>
      <c r="F7" s="597">
        <v>155.8</v>
      </c>
      <c r="G7" s="599">
        <v>16.538260154087837</v>
      </c>
      <c r="H7" s="600">
        <v>102.86640075318743</v>
      </c>
      <c r="I7" s="597">
        <v>4.112460047036208</v>
      </c>
      <c r="J7" s="597">
        <v>102.55363321799307</v>
      </c>
      <c r="K7" s="597">
        <v>-8.5</v>
      </c>
      <c r="L7" s="597">
        <v>98.01999444774636</v>
      </c>
      <c r="M7" s="599">
        <v>-12.627895987282713</v>
      </c>
      <c r="N7" s="600">
        <v>109.54923694675671</v>
      </c>
      <c r="O7" s="597">
        <v>12.877191300403894</v>
      </c>
      <c r="P7" s="597">
        <v>130.32</v>
      </c>
      <c r="Q7" s="597">
        <v>21.8</v>
      </c>
      <c r="R7" s="597">
        <v>158.94716264553114</v>
      </c>
      <c r="S7" s="599">
        <v>21.974412022673846</v>
      </c>
    </row>
    <row r="8" spans="1:19" ht="18" customHeight="1">
      <c r="A8" s="601" t="s">
        <v>552</v>
      </c>
      <c r="B8" s="602">
        <v>114.00424675175967</v>
      </c>
      <c r="C8" s="602">
        <v>16.606640858359654</v>
      </c>
      <c r="D8" s="603">
        <v>132.8</v>
      </c>
      <c r="E8" s="602">
        <v>7.3</v>
      </c>
      <c r="F8" s="602">
        <v>157.8</v>
      </c>
      <c r="G8" s="604">
        <v>18.82530120481927</v>
      </c>
      <c r="H8" s="605">
        <v>104.4636963719881</v>
      </c>
      <c r="I8" s="602">
        <v>3.56405044766872</v>
      </c>
      <c r="J8" s="602">
        <v>102.88581314878891</v>
      </c>
      <c r="K8" s="602">
        <v>-7.2</v>
      </c>
      <c r="L8" s="602">
        <v>99.80622837370241</v>
      </c>
      <c r="M8" s="604">
        <v>-10.019252120261754</v>
      </c>
      <c r="N8" s="605">
        <v>109.13288607536758</v>
      </c>
      <c r="O8" s="602">
        <v>12.593743054962303</v>
      </c>
      <c r="P8" s="602">
        <v>129.1</v>
      </c>
      <c r="Q8" s="602">
        <v>15.7</v>
      </c>
      <c r="R8" s="602">
        <v>158.09548156592496</v>
      </c>
      <c r="S8" s="604">
        <v>22.500188653115046</v>
      </c>
    </row>
    <row r="9" spans="1:22" ht="18" customHeight="1">
      <c r="A9" s="606" t="s">
        <v>553</v>
      </c>
      <c r="B9" s="607">
        <v>113.62847620478178</v>
      </c>
      <c r="C9" s="607">
        <v>16.03314819185387</v>
      </c>
      <c r="D9" s="608">
        <v>138.1</v>
      </c>
      <c r="E9" s="607">
        <v>8.6</v>
      </c>
      <c r="F9" s="607">
        <v>157.3</v>
      </c>
      <c r="G9" s="609">
        <v>13.9</v>
      </c>
      <c r="H9" s="610">
        <v>107.15943410332939</v>
      </c>
      <c r="I9" s="607">
        <v>5.930423421046129</v>
      </c>
      <c r="J9" s="607">
        <v>103.6470588235294</v>
      </c>
      <c r="K9" s="607">
        <v>-7.1</v>
      </c>
      <c r="L9" s="607">
        <v>99.99307958477509</v>
      </c>
      <c r="M9" s="609">
        <v>-3.5254056219536523</v>
      </c>
      <c r="N9" s="610">
        <v>106.03683861862743</v>
      </c>
      <c r="O9" s="607">
        <v>9.537132435175891</v>
      </c>
      <c r="P9" s="607">
        <v>133.3</v>
      </c>
      <c r="Q9" s="607">
        <v>16.8</v>
      </c>
      <c r="R9" s="607">
        <v>157.3271816239425</v>
      </c>
      <c r="S9" s="609">
        <v>18.02386688081421</v>
      </c>
      <c r="U9" s="583" t="s">
        <v>32</v>
      </c>
      <c r="V9" s="583" t="s">
        <v>32</v>
      </c>
    </row>
    <row r="10" spans="1:19" ht="18" customHeight="1">
      <c r="A10" s="596" t="s">
        <v>554</v>
      </c>
      <c r="B10" s="597">
        <v>106.22663500669962</v>
      </c>
      <c r="C10" s="597">
        <v>8.640273234465951</v>
      </c>
      <c r="D10" s="598">
        <v>138.6</v>
      </c>
      <c r="E10" s="597">
        <v>8.7</v>
      </c>
      <c r="F10" s="597">
        <v>156.4</v>
      </c>
      <c r="G10" s="599">
        <v>12.842712842712857</v>
      </c>
      <c r="H10" s="600">
        <v>107.1476900720676</v>
      </c>
      <c r="I10" s="597">
        <v>6.9101733253367</v>
      </c>
      <c r="J10" s="597">
        <v>100.96885813148789</v>
      </c>
      <c r="K10" s="597">
        <v>-8</v>
      </c>
      <c r="L10" s="597">
        <v>100.80276816608996</v>
      </c>
      <c r="M10" s="599">
        <v>-0.16449623029471638</v>
      </c>
      <c r="N10" s="600">
        <v>99.14038738049464</v>
      </c>
      <c r="O10" s="597">
        <v>1.6182743468803267</v>
      </c>
      <c r="P10" s="597">
        <v>137.2</v>
      </c>
      <c r="Q10" s="597">
        <v>18.1</v>
      </c>
      <c r="R10" s="597">
        <v>155.18869931684753</v>
      </c>
      <c r="S10" s="599">
        <v>13.088446111122664</v>
      </c>
    </row>
    <row r="11" spans="1:19" ht="18" customHeight="1">
      <c r="A11" s="601" t="s">
        <v>555</v>
      </c>
      <c r="B11" s="602">
        <v>111.03290658759045</v>
      </c>
      <c r="C11" s="602">
        <v>11.712737948937075</v>
      </c>
      <c r="D11" s="603">
        <v>142.7</v>
      </c>
      <c r="E11" s="602">
        <v>13</v>
      </c>
      <c r="F11" s="602">
        <v>160.2</v>
      </c>
      <c r="G11" s="604">
        <v>12.3</v>
      </c>
      <c r="H11" s="605">
        <v>107.67627899454415</v>
      </c>
      <c r="I11" s="602">
        <v>8.10603000310006</v>
      </c>
      <c r="J11" s="602">
        <v>101.38408304498269</v>
      </c>
      <c r="K11" s="602">
        <v>-6.998294487775794</v>
      </c>
      <c r="L11" s="602">
        <v>101.05882352941175</v>
      </c>
      <c r="M11" s="604">
        <v>-0.32081911262800133</v>
      </c>
      <c r="N11" s="605">
        <v>103.11733245649803</v>
      </c>
      <c r="O11" s="602">
        <v>3.3362689812340705</v>
      </c>
      <c r="P11" s="602">
        <v>140.7</v>
      </c>
      <c r="Q11" s="602">
        <v>22</v>
      </c>
      <c r="R11" s="602">
        <v>158.51331699316017</v>
      </c>
      <c r="S11" s="604">
        <v>12.631832578371643</v>
      </c>
    </row>
    <row r="12" spans="1:19" ht="18" customHeight="1">
      <c r="A12" s="601" t="s">
        <v>556</v>
      </c>
      <c r="B12" s="602">
        <v>109.67740254546072</v>
      </c>
      <c r="C12" s="602">
        <v>10.170218215821933</v>
      </c>
      <c r="D12" s="603">
        <v>143.4</v>
      </c>
      <c r="E12" s="602">
        <v>15.86718600715524</v>
      </c>
      <c r="F12" s="602">
        <v>160.3</v>
      </c>
      <c r="G12" s="604">
        <v>11.8</v>
      </c>
      <c r="H12" s="605">
        <v>110.03982842329214</v>
      </c>
      <c r="I12" s="602">
        <v>11.113372020915051</v>
      </c>
      <c r="J12" s="602">
        <v>99.66089965397923</v>
      </c>
      <c r="K12" s="602">
        <v>-7.3</v>
      </c>
      <c r="L12" s="602">
        <v>102.3</v>
      </c>
      <c r="M12" s="604">
        <v>2.6078234704112333</v>
      </c>
      <c r="N12" s="605">
        <v>99.67064118235693</v>
      </c>
      <c r="O12" s="602">
        <v>-0.8488211526112224</v>
      </c>
      <c r="P12" s="602">
        <v>143.9</v>
      </c>
      <c r="Q12" s="602">
        <v>25</v>
      </c>
      <c r="R12" s="602">
        <v>156.63888947709367</v>
      </c>
      <c r="S12" s="604">
        <v>8.8525986637204</v>
      </c>
    </row>
    <row r="13" spans="1:19" ht="18" customHeight="1">
      <c r="A13" s="596" t="s">
        <v>557</v>
      </c>
      <c r="B13" s="597">
        <v>112.45944271084433</v>
      </c>
      <c r="C13" s="597">
        <v>14.385226639702921</v>
      </c>
      <c r="D13" s="598">
        <v>144.7</v>
      </c>
      <c r="E13" s="597">
        <v>15.25553067005481</v>
      </c>
      <c r="F13" s="597"/>
      <c r="G13" s="599"/>
      <c r="H13" s="600">
        <v>112.78410133672875</v>
      </c>
      <c r="I13" s="597">
        <v>14.253046300309052</v>
      </c>
      <c r="J13" s="597">
        <v>97.6</v>
      </c>
      <c r="K13" s="597">
        <v>-8.138368494732077</v>
      </c>
      <c r="L13" s="597"/>
      <c r="M13" s="599"/>
      <c r="N13" s="600">
        <v>99.71214149686301</v>
      </c>
      <c r="O13" s="597">
        <v>0.11569086661063466</v>
      </c>
      <c r="P13" s="597">
        <v>148.25819672131146</v>
      </c>
      <c r="Q13" s="597">
        <v>25.46645294825332</v>
      </c>
      <c r="R13" s="597"/>
      <c r="S13" s="599"/>
    </row>
    <row r="14" spans="1:19" ht="18" customHeight="1">
      <c r="A14" s="601" t="s">
        <v>558</v>
      </c>
      <c r="B14" s="602">
        <v>112.27075204399073</v>
      </c>
      <c r="C14" s="602">
        <v>12.591503947140453</v>
      </c>
      <c r="D14" s="603">
        <v>144.7</v>
      </c>
      <c r="E14" s="602">
        <v>16.5</v>
      </c>
      <c r="F14" s="602"/>
      <c r="G14" s="604"/>
      <c r="H14" s="605">
        <v>112.06370773024058</v>
      </c>
      <c r="I14" s="602">
        <v>12.165595574456802</v>
      </c>
      <c r="J14" s="602">
        <v>96.8</v>
      </c>
      <c r="K14" s="602">
        <v>-6.9</v>
      </c>
      <c r="L14" s="602"/>
      <c r="M14" s="604"/>
      <c r="N14" s="605">
        <v>100.1847559017488</v>
      </c>
      <c r="O14" s="602">
        <v>0.37971391361351436</v>
      </c>
      <c r="P14" s="602">
        <v>149.48347107438016</v>
      </c>
      <c r="Q14" s="602">
        <v>25.127703765263078</v>
      </c>
      <c r="R14" s="602"/>
      <c r="S14" s="604"/>
    </row>
    <row r="15" spans="1:19" ht="18" customHeight="1">
      <c r="A15" s="606" t="s">
        <v>559</v>
      </c>
      <c r="B15" s="607">
        <v>111.60232184290282</v>
      </c>
      <c r="C15" s="607">
        <v>11.667010575844628</v>
      </c>
      <c r="D15" s="608">
        <v>147</v>
      </c>
      <c r="E15" s="607">
        <v>19.239869897350232</v>
      </c>
      <c r="F15" s="607"/>
      <c r="G15" s="609"/>
      <c r="H15" s="610">
        <v>110.48672511906376</v>
      </c>
      <c r="I15" s="607">
        <v>10.53480751522224</v>
      </c>
      <c r="J15" s="607">
        <v>98.9</v>
      </c>
      <c r="K15" s="607">
        <v>-4.25183379882418</v>
      </c>
      <c r="L15" s="607"/>
      <c r="M15" s="609"/>
      <c r="N15" s="610">
        <v>101.00971109663794</v>
      </c>
      <c r="O15" s="607">
        <v>1.0242955011854065</v>
      </c>
      <c r="P15" s="607">
        <v>148.6349848331648</v>
      </c>
      <c r="Q15" s="607">
        <v>24.5348862836873</v>
      </c>
      <c r="R15" s="607"/>
      <c r="S15" s="609"/>
    </row>
    <row r="16" spans="1:19" ht="18" customHeight="1">
      <c r="A16" s="596" t="s">
        <v>560</v>
      </c>
      <c r="B16" s="597">
        <v>112.06722997872829</v>
      </c>
      <c r="C16" s="597">
        <v>8.820195726362499</v>
      </c>
      <c r="D16" s="598">
        <v>149.44</v>
      </c>
      <c r="E16" s="597">
        <v>20.310885731596116</v>
      </c>
      <c r="F16" s="597"/>
      <c r="G16" s="599"/>
      <c r="H16" s="600">
        <v>109.15708229953579</v>
      </c>
      <c r="I16" s="597">
        <v>10.14300292281412</v>
      </c>
      <c r="J16" s="597">
        <v>99.6</v>
      </c>
      <c r="K16" s="597">
        <v>-4.6</v>
      </c>
      <c r="L16" s="597"/>
      <c r="M16" s="599"/>
      <c r="N16" s="600">
        <v>102.6660181986239</v>
      </c>
      <c r="O16" s="597">
        <v>-1.2009906769825562</v>
      </c>
      <c r="P16" s="597">
        <v>150.1</v>
      </c>
      <c r="Q16" s="597">
        <v>26.06631271281647</v>
      </c>
      <c r="R16" s="597"/>
      <c r="S16" s="599"/>
    </row>
    <row r="17" spans="1:19" ht="18" customHeight="1">
      <c r="A17" s="601" t="s">
        <v>561</v>
      </c>
      <c r="B17" s="602">
        <v>113.22717848462969</v>
      </c>
      <c r="C17" s="602">
        <v>6.420711540463287</v>
      </c>
      <c r="D17" s="603">
        <v>152.46</v>
      </c>
      <c r="E17" s="602">
        <v>20.76062514957657</v>
      </c>
      <c r="F17" s="602"/>
      <c r="G17" s="604"/>
      <c r="H17" s="605">
        <v>109.72889947384357</v>
      </c>
      <c r="I17" s="602">
        <v>9.256042172557471</v>
      </c>
      <c r="J17" s="602">
        <v>103.8</v>
      </c>
      <c r="K17" s="602">
        <v>-1.8</v>
      </c>
      <c r="L17" s="602"/>
      <c r="M17" s="604"/>
      <c r="N17" s="605">
        <v>103.18811090565983</v>
      </c>
      <c r="O17" s="602">
        <v>-2.5951247873468617</v>
      </c>
      <c r="P17" s="602">
        <v>146.9</v>
      </c>
      <c r="Q17" s="602">
        <v>23</v>
      </c>
      <c r="R17" s="602"/>
      <c r="S17" s="604"/>
    </row>
    <row r="18" spans="1:19" ht="18" customHeight="1">
      <c r="A18" s="606" t="s">
        <v>562</v>
      </c>
      <c r="B18" s="607">
        <v>119.53589074776228</v>
      </c>
      <c r="C18" s="607">
        <v>14.565665659899764</v>
      </c>
      <c r="D18" s="608">
        <v>153.6</v>
      </c>
      <c r="E18" s="607">
        <v>16.7</v>
      </c>
      <c r="F18" s="607"/>
      <c r="G18" s="609"/>
      <c r="H18" s="610">
        <v>110.13879962172938</v>
      </c>
      <c r="I18" s="607">
        <v>7.776508560449159</v>
      </c>
      <c r="J18" s="607">
        <v>101</v>
      </c>
      <c r="K18" s="607">
        <v>-4.8</v>
      </c>
      <c r="L18" s="607"/>
      <c r="M18" s="609"/>
      <c r="N18" s="610">
        <v>108.53204425534608</v>
      </c>
      <c r="O18" s="607">
        <v>6.299292109321513</v>
      </c>
      <c r="P18" s="607">
        <v>152.07920792079207</v>
      </c>
      <c r="Q18" s="607">
        <v>22.6</v>
      </c>
      <c r="R18" s="607"/>
      <c r="S18" s="609"/>
    </row>
    <row r="19" spans="1:19" ht="18" customHeight="1" thickBot="1">
      <c r="A19" s="611" t="s">
        <v>199</v>
      </c>
      <c r="B19" s="612">
        <v>112.36848666707168</v>
      </c>
      <c r="C19" s="612">
        <v>12.368486667071693</v>
      </c>
      <c r="D19" s="613">
        <v>143.4325</v>
      </c>
      <c r="E19" s="612">
        <v>14.5</v>
      </c>
      <c r="F19" s="612"/>
      <c r="G19" s="614"/>
      <c r="H19" s="615"/>
      <c r="I19" s="612"/>
      <c r="J19" s="612">
        <v>100.77499999999999</v>
      </c>
      <c r="K19" s="612">
        <v>-6.4</v>
      </c>
      <c r="L19" s="612"/>
      <c r="M19" s="614"/>
      <c r="N19" s="615"/>
      <c r="O19" s="612"/>
      <c r="P19" s="612">
        <v>142.49798837913735</v>
      </c>
      <c r="Q19" s="612">
        <v>22.182946309168347</v>
      </c>
      <c r="R19" s="612"/>
      <c r="S19" s="614"/>
    </row>
    <row r="20" ht="9" customHeight="1" thickTop="1">
      <c r="A20" s="616"/>
    </row>
    <row r="21" ht="9" customHeight="1">
      <c r="A21" s="616"/>
    </row>
    <row r="23" ht="16.5" customHeight="1">
      <c r="M23" s="617"/>
    </row>
    <row r="24" ht="12.75">
      <c r="M24" s="617"/>
    </row>
    <row r="25" ht="12.75">
      <c r="M25" s="617"/>
    </row>
    <row r="26" ht="12.75" customHeight="1">
      <c r="M26" s="617"/>
    </row>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sheetData>
  <sheetProtection/>
  <mergeCells count="16">
    <mergeCell ref="A1:S1"/>
    <mergeCell ref="A2:S2"/>
    <mergeCell ref="A3:S3"/>
    <mergeCell ref="A4:G4"/>
    <mergeCell ref="H4:M4"/>
    <mergeCell ref="N4:S4"/>
    <mergeCell ref="L5:M5"/>
    <mergeCell ref="N5:O5"/>
    <mergeCell ref="P5:Q5"/>
    <mergeCell ref="R5:S5"/>
    <mergeCell ref="A5:A6"/>
    <mergeCell ref="B5:C5"/>
    <mergeCell ref="D5:E5"/>
    <mergeCell ref="F5:G5"/>
    <mergeCell ref="H5:I5"/>
    <mergeCell ref="J5:K5"/>
  </mergeCells>
  <printOptions horizontalCentered="1"/>
  <pageMargins left="0.7" right="0.28" top="0.75" bottom="0.75" header="0.3" footer="0.3"/>
  <pageSetup horizontalDpi="600" verticalDpi="600" orientation="landscape" scale="95" r:id="rId1"/>
  <rowBreaks count="1" manualBreakCount="1">
    <brk id="19" max="18" man="1"/>
  </rowBreaks>
</worksheet>
</file>

<file path=xl/worksheets/sheet18.xml><?xml version="1.0" encoding="utf-8"?>
<worksheet xmlns="http://schemas.openxmlformats.org/spreadsheetml/2006/main" xmlns:r="http://schemas.openxmlformats.org/officeDocument/2006/relationships">
  <dimension ref="A1:G50"/>
  <sheetViews>
    <sheetView zoomScalePageLayoutView="0" workbookViewId="0" topLeftCell="A1">
      <selection activeCell="N11" sqref="N11"/>
    </sheetView>
  </sheetViews>
  <sheetFormatPr defaultColWidth="9.140625" defaultRowHeight="15"/>
  <cols>
    <col min="1" max="1" width="30.7109375" style="0" customWidth="1"/>
    <col min="2" max="2" width="14.140625" style="0" bestFit="1" customWidth="1"/>
    <col min="3" max="3" width="13.8515625" style="0" bestFit="1" customWidth="1"/>
    <col min="4" max="4" width="14.57421875" style="0" bestFit="1" customWidth="1"/>
    <col min="5" max="5" width="14.00390625" style="0" bestFit="1" customWidth="1"/>
    <col min="6" max="6" width="7.8515625" style="0" bestFit="1" customWidth="1"/>
    <col min="7" max="7" width="9.140625" style="0" customWidth="1"/>
  </cols>
  <sheetData>
    <row r="1" spans="1:7" ht="15">
      <c r="A1" s="1551" t="s">
        <v>563</v>
      </c>
      <c r="B1" s="1551"/>
      <c r="C1" s="1551"/>
      <c r="D1" s="1551"/>
      <c r="E1" s="1551"/>
      <c r="F1" s="1551"/>
      <c r="G1" s="1551"/>
    </row>
    <row r="2" spans="1:7" ht="15.75">
      <c r="A2" s="1557" t="s">
        <v>623</v>
      </c>
      <c r="B2" s="1557"/>
      <c r="C2" s="1557"/>
      <c r="D2" s="1557"/>
      <c r="E2" s="1557"/>
      <c r="F2" s="1557"/>
      <c r="G2" s="1557"/>
    </row>
    <row r="3" spans="1:7" ht="15">
      <c r="A3" s="1558" t="s">
        <v>624</v>
      </c>
      <c r="B3" s="1558"/>
      <c r="C3" s="1558"/>
      <c r="D3" s="1558"/>
      <c r="E3" s="1558"/>
      <c r="F3" s="1558"/>
      <c r="G3" s="1558"/>
    </row>
    <row r="4" spans="1:7" ht="16.5" thickBot="1">
      <c r="A4" s="645"/>
      <c r="B4" s="646"/>
      <c r="C4" s="646"/>
      <c r="D4" s="646"/>
      <c r="E4" s="646"/>
      <c r="F4" s="645"/>
      <c r="G4" s="645"/>
    </row>
    <row r="5" spans="1:7" ht="15.75" thickTop="1">
      <c r="A5" s="647"/>
      <c r="B5" s="648"/>
      <c r="C5" s="649"/>
      <c r="D5" s="648"/>
      <c r="E5" s="648"/>
      <c r="F5" s="650" t="s">
        <v>186</v>
      </c>
      <c r="G5" s="651"/>
    </row>
    <row r="6" spans="1:7" ht="15.75">
      <c r="A6" s="652"/>
      <c r="B6" s="653" t="s">
        <v>64</v>
      </c>
      <c r="C6" s="654" t="s">
        <v>130</v>
      </c>
      <c r="D6" s="653" t="s">
        <v>64</v>
      </c>
      <c r="E6" s="654" t="s">
        <v>130</v>
      </c>
      <c r="F6" s="1559" t="s">
        <v>1077</v>
      </c>
      <c r="G6" s="1560"/>
    </row>
    <row r="7" spans="1:7" ht="15.75">
      <c r="A7" s="652"/>
      <c r="B7" s="655">
        <v>2015</v>
      </c>
      <c r="C7" s="656">
        <v>2016</v>
      </c>
      <c r="D7" s="655">
        <v>2016</v>
      </c>
      <c r="E7" s="655">
        <v>2017</v>
      </c>
      <c r="F7" s="657" t="s">
        <v>44</v>
      </c>
      <c r="G7" s="658" t="s">
        <v>123</v>
      </c>
    </row>
    <row r="8" spans="1:7" ht="15.75">
      <c r="A8" s="659"/>
      <c r="B8" s="660"/>
      <c r="C8" s="660"/>
      <c r="D8" s="661"/>
      <c r="E8" s="660"/>
      <c r="F8" s="662"/>
      <c r="G8" s="663"/>
    </row>
    <row r="9" spans="1:7" ht="15">
      <c r="A9" s="664" t="s">
        <v>625</v>
      </c>
      <c r="B9" s="665">
        <v>726683.87</v>
      </c>
      <c r="C9" s="665">
        <v>879673.2000000001</v>
      </c>
      <c r="D9" s="665">
        <v>917630.9004706099</v>
      </c>
      <c r="E9" s="665">
        <v>957564.4216070496</v>
      </c>
      <c r="F9" s="666">
        <v>21.05307910577403</v>
      </c>
      <c r="G9" s="667">
        <v>4.351807633236902</v>
      </c>
    </row>
    <row r="10" spans="1:7" ht="15">
      <c r="A10" s="668" t="s">
        <v>626</v>
      </c>
      <c r="B10" s="669">
        <v>23622.95</v>
      </c>
      <c r="C10" s="669">
        <v>26117.300000000003</v>
      </c>
      <c r="D10" s="669">
        <v>30620.108336740002</v>
      </c>
      <c r="E10" s="669">
        <v>28829.16089404</v>
      </c>
      <c r="F10" s="666">
        <v>10.55901146977834</v>
      </c>
      <c r="G10" s="667">
        <v>-5.848925885579277</v>
      </c>
    </row>
    <row r="11" spans="1:7" ht="15">
      <c r="A11" s="668" t="s">
        <v>627</v>
      </c>
      <c r="B11" s="670">
        <v>703060.92</v>
      </c>
      <c r="C11" s="670">
        <v>853555.9</v>
      </c>
      <c r="D11" s="670">
        <v>887010.7921338698</v>
      </c>
      <c r="E11" s="670">
        <v>928735.2607130096</v>
      </c>
      <c r="F11" s="666">
        <v>21.405681317061394</v>
      </c>
      <c r="G11" s="667">
        <v>4.703942659948709</v>
      </c>
    </row>
    <row r="12" spans="1:7" ht="15">
      <c r="A12" s="671" t="s">
        <v>628</v>
      </c>
      <c r="B12" s="672">
        <v>517456.67892682005</v>
      </c>
      <c r="C12" s="669">
        <v>649132.82729105</v>
      </c>
      <c r="D12" s="672">
        <v>672458.1601839799</v>
      </c>
      <c r="E12" s="669">
        <v>696419.9046736497</v>
      </c>
      <c r="F12" s="673">
        <v>25.446796558374672</v>
      </c>
      <c r="G12" s="674">
        <v>3.563306374795715</v>
      </c>
    </row>
    <row r="13" spans="1:7" ht="15">
      <c r="A13" s="675" t="s">
        <v>629</v>
      </c>
      <c r="B13" s="672">
        <v>185604.24107318</v>
      </c>
      <c r="C13" s="669">
        <v>204423.07270895003</v>
      </c>
      <c r="D13" s="672">
        <v>214552.63194989</v>
      </c>
      <c r="E13" s="669">
        <v>232315.35603936</v>
      </c>
      <c r="F13" s="673">
        <v>10.139225012832625</v>
      </c>
      <c r="G13" s="674">
        <v>8.278963886826148</v>
      </c>
    </row>
    <row r="14" spans="1:7" ht="15.75">
      <c r="A14" s="676"/>
      <c r="B14" s="672"/>
      <c r="C14" s="677"/>
      <c r="D14" s="677"/>
      <c r="E14" s="677"/>
      <c r="F14" s="673"/>
      <c r="G14" s="674"/>
    </row>
    <row r="15" spans="1:7" ht="15.75">
      <c r="A15" s="678"/>
      <c r="B15" s="679"/>
      <c r="C15" s="680"/>
      <c r="D15" s="680"/>
      <c r="E15" s="680"/>
      <c r="F15" s="681"/>
      <c r="G15" s="682"/>
    </row>
    <row r="16" spans="1:7" ht="15">
      <c r="A16" s="664" t="s">
        <v>630</v>
      </c>
      <c r="B16" s="670">
        <v>120995.11</v>
      </c>
      <c r="C16" s="670">
        <v>134839.74</v>
      </c>
      <c r="D16" s="670">
        <v>152199.83332362378</v>
      </c>
      <c r="E16" s="670">
        <v>160109.82837578308</v>
      </c>
      <c r="F16" s="666">
        <v>11.44235498442869</v>
      </c>
      <c r="G16" s="667">
        <v>5.197111507566632</v>
      </c>
    </row>
    <row r="17" spans="1:7" ht="15">
      <c r="A17" s="671" t="s">
        <v>628</v>
      </c>
      <c r="B17" s="672">
        <v>114843.41</v>
      </c>
      <c r="C17" s="669">
        <v>130700.4</v>
      </c>
      <c r="D17" s="672">
        <v>144005.5933236238</v>
      </c>
      <c r="E17" s="669">
        <v>153948.54837578308</v>
      </c>
      <c r="F17" s="673">
        <v>13.807522782543629</v>
      </c>
      <c r="G17" s="674">
        <v>6.9045617067209974</v>
      </c>
    </row>
    <row r="18" spans="1:7" ht="15">
      <c r="A18" s="675" t="s">
        <v>629</v>
      </c>
      <c r="B18" s="672">
        <v>6151.7</v>
      </c>
      <c r="C18" s="669">
        <v>4139.34</v>
      </c>
      <c r="D18" s="672">
        <v>8194.24</v>
      </c>
      <c r="E18" s="669">
        <v>6161.28</v>
      </c>
      <c r="F18" s="673">
        <v>-32.71193328673375</v>
      </c>
      <c r="G18" s="674">
        <v>-24.80962236888351</v>
      </c>
    </row>
    <row r="19" spans="1:7" ht="15.75">
      <c r="A19" s="683"/>
      <c r="B19" s="684"/>
      <c r="C19" s="685"/>
      <c r="D19" s="685"/>
      <c r="E19" s="685"/>
      <c r="F19" s="686"/>
      <c r="G19" s="687"/>
    </row>
    <row r="20" spans="1:7" ht="15">
      <c r="A20" s="688"/>
      <c r="B20" s="689"/>
      <c r="C20" s="689"/>
      <c r="D20" s="689"/>
      <c r="E20" s="689"/>
      <c r="F20" s="666"/>
      <c r="G20" s="667"/>
    </row>
    <row r="21" spans="1:7" ht="15">
      <c r="A21" s="664" t="s">
        <v>631</v>
      </c>
      <c r="B21" s="665">
        <v>824056.04</v>
      </c>
      <c r="C21" s="665">
        <v>988395.64</v>
      </c>
      <c r="D21" s="665">
        <v>1039210.6254574936</v>
      </c>
      <c r="E21" s="665">
        <v>1088845.0890887927</v>
      </c>
      <c r="F21" s="666">
        <v>19.942777192677312</v>
      </c>
      <c r="G21" s="667">
        <v>4.776169759566159</v>
      </c>
    </row>
    <row r="22" spans="1:7" ht="15">
      <c r="A22" s="671" t="s">
        <v>628</v>
      </c>
      <c r="B22" s="672">
        <v>632300.0889268201</v>
      </c>
      <c r="C22" s="672">
        <v>779833.2672910499</v>
      </c>
      <c r="D22" s="672">
        <v>816463.7535076037</v>
      </c>
      <c r="E22" s="672">
        <v>850368.4530494327</v>
      </c>
      <c r="F22" s="673">
        <v>23.332778367093468</v>
      </c>
      <c r="G22" s="674">
        <v>4.152627645277747</v>
      </c>
    </row>
    <row r="23" spans="1:7" ht="15">
      <c r="A23" s="675" t="s">
        <v>632</v>
      </c>
      <c r="B23" s="672">
        <v>76.73022928474865</v>
      </c>
      <c r="C23" s="672">
        <v>78.89889315494291</v>
      </c>
      <c r="D23" s="672">
        <v>78.56576265741802</v>
      </c>
      <c r="E23" s="672">
        <v>78.09820346079435</v>
      </c>
      <c r="F23" s="673" t="s">
        <v>120</v>
      </c>
      <c r="G23" s="674" t="s">
        <v>120</v>
      </c>
    </row>
    <row r="24" spans="1:7" ht="15">
      <c r="A24" s="671" t="s">
        <v>629</v>
      </c>
      <c r="B24" s="672">
        <v>191755.95107318</v>
      </c>
      <c r="C24" s="672">
        <v>208562.34270895</v>
      </c>
      <c r="D24" s="672">
        <v>222746.87194989</v>
      </c>
      <c r="E24" s="672">
        <v>238476.63603936</v>
      </c>
      <c r="F24" s="673">
        <v>8.764516324896803</v>
      </c>
      <c r="G24" s="674">
        <v>7.061721653720298</v>
      </c>
    </row>
    <row r="25" spans="1:7" ht="15">
      <c r="A25" s="675" t="s">
        <v>632</v>
      </c>
      <c r="B25" s="672">
        <v>23.269770715251354</v>
      </c>
      <c r="C25" s="672">
        <v>21.1011068450571</v>
      </c>
      <c r="D25" s="672">
        <v>21.434237342581994</v>
      </c>
      <c r="E25" s="672">
        <v>21.901796539205662</v>
      </c>
      <c r="F25" s="673" t="s">
        <v>120</v>
      </c>
      <c r="G25" s="674" t="s">
        <v>120</v>
      </c>
    </row>
    <row r="26" spans="1:7" ht="15">
      <c r="A26" s="690"/>
      <c r="B26" s="691"/>
      <c r="C26" s="691"/>
      <c r="D26" s="691"/>
      <c r="E26" s="691"/>
      <c r="F26" s="686"/>
      <c r="G26" s="687"/>
    </row>
    <row r="27" spans="1:7" ht="15.75">
      <c r="A27" s="676"/>
      <c r="B27" s="692"/>
      <c r="C27" s="693"/>
      <c r="D27" s="693"/>
      <c r="E27" s="693"/>
      <c r="F27" s="673"/>
      <c r="G27" s="694"/>
    </row>
    <row r="28" spans="1:7" ht="15">
      <c r="A28" s="664" t="s">
        <v>633</v>
      </c>
      <c r="B28" s="665">
        <v>847678.99</v>
      </c>
      <c r="C28" s="665">
        <v>1014512.94</v>
      </c>
      <c r="D28" s="665">
        <v>1069830.7337942338</v>
      </c>
      <c r="E28" s="665">
        <v>1117674.2499828327</v>
      </c>
      <c r="F28" s="666">
        <v>19.681272270296574</v>
      </c>
      <c r="G28" s="667">
        <v>4.472064101104877</v>
      </c>
    </row>
    <row r="29" spans="1:7" ht="15">
      <c r="A29" s="695"/>
      <c r="B29" s="696"/>
      <c r="C29" s="696"/>
      <c r="D29" s="696"/>
      <c r="E29" s="696"/>
      <c r="F29" s="697"/>
      <c r="G29" s="698"/>
    </row>
    <row r="30" spans="1:7" ht="15.75">
      <c r="A30" s="699" t="s">
        <v>634</v>
      </c>
      <c r="B30" s="692"/>
      <c r="C30" s="693"/>
      <c r="D30" s="693"/>
      <c r="E30" s="693"/>
      <c r="F30" s="700"/>
      <c r="G30" s="701"/>
    </row>
    <row r="31" spans="1:7" ht="15">
      <c r="A31" s="702"/>
      <c r="B31" s="665"/>
      <c r="C31" s="665"/>
      <c r="D31" s="665"/>
      <c r="E31" s="665"/>
      <c r="F31" s="703"/>
      <c r="G31" s="704"/>
    </row>
    <row r="32" spans="1:7" ht="15.75">
      <c r="A32" s="664" t="s">
        <v>635</v>
      </c>
      <c r="B32" s="692"/>
      <c r="C32" s="693"/>
      <c r="D32" s="693"/>
      <c r="E32" s="693"/>
      <c r="F32" s="666"/>
      <c r="G32" s="667"/>
    </row>
    <row r="33" spans="1:7" ht="15">
      <c r="A33" s="671" t="s">
        <v>636</v>
      </c>
      <c r="B33" s="672">
        <v>12.981127553746326</v>
      </c>
      <c r="C33" s="669">
        <v>21.73692430566271</v>
      </c>
      <c r="D33" s="672">
        <v>16.48476974075208</v>
      </c>
      <c r="E33" s="672">
        <v>14.28250176213684</v>
      </c>
      <c r="F33" s="673" t="s">
        <v>120</v>
      </c>
      <c r="G33" s="674" t="s">
        <v>120</v>
      </c>
    </row>
    <row r="34" spans="1:7" ht="15">
      <c r="A34" s="675" t="s">
        <v>637</v>
      </c>
      <c r="B34" s="672">
        <v>11.19332249619925</v>
      </c>
      <c r="C34" s="669">
        <v>17.63986429167177</v>
      </c>
      <c r="D34" s="672">
        <v>14.089234984696539</v>
      </c>
      <c r="E34" s="672">
        <v>12.409752053689706</v>
      </c>
      <c r="F34" s="673" t="s">
        <v>120</v>
      </c>
      <c r="G34" s="674" t="s">
        <v>120</v>
      </c>
    </row>
    <row r="35" spans="1:7" ht="15.75">
      <c r="A35" s="676"/>
      <c r="B35" s="672"/>
      <c r="C35" s="672"/>
      <c r="D35" s="672"/>
      <c r="E35" s="672"/>
      <c r="F35" s="673"/>
      <c r="G35" s="674"/>
    </row>
    <row r="36" spans="1:7" ht="15">
      <c r="A36" s="664" t="s">
        <v>638</v>
      </c>
      <c r="B36" s="665"/>
      <c r="C36" s="665"/>
      <c r="D36" s="665"/>
      <c r="E36" s="665"/>
      <c r="F36" s="666"/>
      <c r="G36" s="667"/>
    </row>
    <row r="37" spans="1:7" ht="15">
      <c r="A37" s="671" t="s">
        <v>636</v>
      </c>
      <c r="B37" s="672">
        <v>13.353253370754805</v>
      </c>
      <c r="C37" s="669">
        <v>22.311297099348334</v>
      </c>
      <c r="D37" s="672">
        <v>16.97048978922236</v>
      </c>
      <c r="E37" s="672">
        <v>14.660657062092898</v>
      </c>
      <c r="F37" s="673" t="s">
        <v>120</v>
      </c>
      <c r="G37" s="694" t="s">
        <v>120</v>
      </c>
    </row>
    <row r="38" spans="1:7" ht="15">
      <c r="A38" s="675" t="s">
        <v>637</v>
      </c>
      <c r="B38" s="672">
        <v>11.514197879457882</v>
      </c>
      <c r="C38" s="669">
        <v>18.105977067838694</v>
      </c>
      <c r="D38" s="672">
        <v>14.504371138085341</v>
      </c>
      <c r="E38" s="672">
        <v>12.738322887315231</v>
      </c>
      <c r="F38" s="673" t="s">
        <v>120</v>
      </c>
      <c r="G38" s="694" t="s">
        <v>120</v>
      </c>
    </row>
    <row r="39" spans="1:7" ht="15">
      <c r="A39" s="705"/>
      <c r="B39" s="691"/>
      <c r="C39" s="691"/>
      <c r="D39" s="691"/>
      <c r="E39" s="691"/>
      <c r="F39" s="686"/>
      <c r="G39" s="706"/>
    </row>
    <row r="40" spans="1:7" ht="15">
      <c r="A40" s="707"/>
      <c r="B40" s="708"/>
      <c r="C40" s="708"/>
      <c r="D40" s="708"/>
      <c r="E40" s="708"/>
      <c r="F40" s="709"/>
      <c r="G40" s="710"/>
    </row>
    <row r="41" spans="1:7" ht="15">
      <c r="A41" s="711" t="s">
        <v>639</v>
      </c>
      <c r="B41" s="672">
        <v>100391.6</v>
      </c>
      <c r="C41" s="677">
        <v>111762.09999999999</v>
      </c>
      <c r="D41" s="677">
        <v>113808.65484504159</v>
      </c>
      <c r="E41" s="677">
        <v>111236.27063958482</v>
      </c>
      <c r="F41" s="673">
        <v>11.326146809095562</v>
      </c>
      <c r="G41" s="694">
        <v>-2.2602711621179026</v>
      </c>
    </row>
    <row r="42" spans="1:7" ht="15">
      <c r="A42" s="711" t="s">
        <v>640</v>
      </c>
      <c r="B42" s="672">
        <v>747287.39</v>
      </c>
      <c r="C42" s="677">
        <v>902750.8</v>
      </c>
      <c r="D42" s="677">
        <v>956022.0789491922</v>
      </c>
      <c r="E42" s="677">
        <v>1006437.9793432481</v>
      </c>
      <c r="F42" s="673">
        <v>20.80369775810081</v>
      </c>
      <c r="G42" s="694">
        <v>5.2735079559533204</v>
      </c>
    </row>
    <row r="43" spans="1:7" ht="15">
      <c r="A43" s="711" t="s">
        <v>641</v>
      </c>
      <c r="B43" s="672">
        <v>-148067.66000000003</v>
      </c>
      <c r="C43" s="677">
        <v>-155463.41000000003</v>
      </c>
      <c r="D43" s="677">
        <v>-208734.68894919218</v>
      </c>
      <c r="E43" s="677">
        <v>-50415.900394055876</v>
      </c>
      <c r="F43" s="673" t="s">
        <v>120</v>
      </c>
      <c r="G43" s="674" t="s">
        <v>120</v>
      </c>
    </row>
    <row r="44" spans="1:7" ht="15">
      <c r="A44" s="711" t="s">
        <v>642</v>
      </c>
      <c r="B44" s="672">
        <v>3031.7</v>
      </c>
      <c r="C44" s="677">
        <v>15713.9</v>
      </c>
      <c r="D44" s="677">
        <v>19781.4</v>
      </c>
      <c r="E44" s="677">
        <v>5395.098604229994</v>
      </c>
      <c r="F44" s="673" t="s">
        <v>120</v>
      </c>
      <c r="G44" s="674" t="s">
        <v>120</v>
      </c>
    </row>
    <row r="45" spans="1:7" ht="15.75" thickBot="1">
      <c r="A45" s="712" t="s">
        <v>643</v>
      </c>
      <c r="B45" s="713">
        <v>-145035.96000000002</v>
      </c>
      <c r="C45" s="714">
        <v>-139749.51000000004</v>
      </c>
      <c r="D45" s="714">
        <v>-188953.248894919</v>
      </c>
      <c r="E45" s="714">
        <v>-45020.801789825884</v>
      </c>
      <c r="F45" s="715" t="s">
        <v>120</v>
      </c>
      <c r="G45" s="716" t="s">
        <v>120</v>
      </c>
    </row>
    <row r="46" spans="1:7" ht="16.5" thickTop="1">
      <c r="A46" s="717" t="s">
        <v>644</v>
      </c>
      <c r="B46" s="645"/>
      <c r="C46" s="645"/>
      <c r="D46" s="645"/>
      <c r="E46" s="645"/>
      <c r="F46" s="645"/>
      <c r="G46" s="645"/>
    </row>
    <row r="47" spans="1:7" ht="15.75">
      <c r="A47" s="718" t="s">
        <v>645</v>
      </c>
      <c r="B47" s="645"/>
      <c r="C47" s="645"/>
      <c r="D47" s="645"/>
      <c r="E47" s="645"/>
      <c r="F47" s="645"/>
      <c r="G47" s="645"/>
    </row>
    <row r="48" spans="1:7" ht="15.75">
      <c r="A48" s="719" t="s">
        <v>646</v>
      </c>
      <c r="B48" s="645"/>
      <c r="C48" s="645"/>
      <c r="D48" s="645"/>
      <c r="E48" s="645"/>
      <c r="F48" s="645"/>
      <c r="G48" s="645"/>
    </row>
    <row r="49" spans="1:7" ht="15.75">
      <c r="A49" s="720" t="s">
        <v>647</v>
      </c>
      <c r="B49" s="645"/>
      <c r="C49" s="645"/>
      <c r="D49" s="645"/>
      <c r="E49" s="645"/>
      <c r="F49" s="645"/>
      <c r="G49" s="645"/>
    </row>
    <row r="50" spans="1:7" ht="15.75">
      <c r="A50" s="721" t="s">
        <v>648</v>
      </c>
      <c r="B50">
        <v>101.14</v>
      </c>
      <c r="C50">
        <v>106.6</v>
      </c>
      <c r="D50">
        <v>106.73</v>
      </c>
      <c r="E50">
        <v>108.54</v>
      </c>
      <c r="F50" s="722"/>
      <c r="G50" s="645"/>
    </row>
  </sheetData>
  <sheetProtection/>
  <mergeCells count="4">
    <mergeCell ref="A1:G1"/>
    <mergeCell ref="A2:G2"/>
    <mergeCell ref="A3:G3"/>
    <mergeCell ref="F6:G6"/>
  </mergeCells>
  <printOptions/>
  <pageMargins left="0.7" right="0.7" top="0.75" bottom="0.75" header="0.3" footer="0.3"/>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N11" sqref="N11"/>
    </sheetView>
  </sheetViews>
  <sheetFormatPr defaultColWidth="9.140625" defaultRowHeight="15"/>
  <cols>
    <col min="1" max="1" width="39.8515625" style="0" customWidth="1"/>
    <col min="2" max="2" width="8.7109375" style="0" customWidth="1"/>
    <col min="3" max="3" width="11.00390625" style="0" customWidth="1"/>
    <col min="4" max="4" width="10.28125" style="0" customWidth="1"/>
    <col min="5" max="5" width="9.00390625" style="0" customWidth="1"/>
    <col min="6" max="6" width="8.28125" style="0" customWidth="1"/>
    <col min="7" max="7" width="9.00390625" style="0" customWidth="1"/>
  </cols>
  <sheetData>
    <row r="1" spans="1:7" ht="15">
      <c r="A1" s="1502" t="s">
        <v>622</v>
      </c>
      <c r="B1" s="1502"/>
      <c r="C1" s="1502"/>
      <c r="D1" s="1502"/>
      <c r="E1" s="1502"/>
      <c r="F1" s="1502"/>
      <c r="G1" s="1502"/>
    </row>
    <row r="2" spans="1:7" ht="15.75">
      <c r="A2" s="1557" t="s">
        <v>623</v>
      </c>
      <c r="B2" s="1557"/>
      <c r="C2" s="1557"/>
      <c r="D2" s="1557"/>
      <c r="E2" s="1557"/>
      <c r="F2" s="1557"/>
      <c r="G2" s="1557"/>
    </row>
    <row r="3" spans="1:7" ht="15.75" thickBot="1">
      <c r="A3" s="1561" t="s">
        <v>650</v>
      </c>
      <c r="B3" s="1561"/>
      <c r="C3" s="1561"/>
      <c r="D3" s="1561"/>
      <c r="E3" s="1561"/>
      <c r="F3" s="1561"/>
      <c r="G3" s="1561"/>
    </row>
    <row r="4" spans="1:7" ht="15.75" thickTop="1">
      <c r="A4" s="647"/>
      <c r="B4" s="648"/>
      <c r="C4" s="649"/>
      <c r="D4" s="648"/>
      <c r="E4" s="648"/>
      <c r="F4" s="650" t="s">
        <v>186</v>
      </c>
      <c r="G4" s="651"/>
    </row>
    <row r="5" spans="1:7" ht="15">
      <c r="A5" s="723"/>
      <c r="B5" s="653" t="s">
        <v>64</v>
      </c>
      <c r="C5" s="654" t="s">
        <v>130</v>
      </c>
      <c r="D5" s="653" t="s">
        <v>64</v>
      </c>
      <c r="E5" s="654" t="s">
        <v>130</v>
      </c>
      <c r="F5" s="1559" t="s">
        <v>1077</v>
      </c>
      <c r="G5" s="1560"/>
    </row>
    <row r="6" spans="1:7" ht="15">
      <c r="A6" s="723"/>
      <c r="B6" s="655">
        <v>2015</v>
      </c>
      <c r="C6" s="656">
        <v>2016</v>
      </c>
      <c r="D6" s="655">
        <v>2016</v>
      </c>
      <c r="E6" s="655">
        <v>2017</v>
      </c>
      <c r="F6" s="657" t="s">
        <v>44</v>
      </c>
      <c r="G6" s="658" t="s">
        <v>123</v>
      </c>
    </row>
    <row r="7" spans="1:7" ht="15">
      <c r="A7" s="659"/>
      <c r="B7" s="724"/>
      <c r="C7" s="724"/>
      <c r="D7" s="724"/>
      <c r="E7" s="724"/>
      <c r="F7" s="724"/>
      <c r="G7" s="663"/>
    </row>
    <row r="8" spans="1:7" ht="15">
      <c r="A8" s="664" t="s">
        <v>625</v>
      </c>
      <c r="B8" s="665">
        <v>7184.93049238679</v>
      </c>
      <c r="C8" s="665">
        <v>8252.093808630396</v>
      </c>
      <c r="D8" s="665">
        <v>8597.68472285777</v>
      </c>
      <c r="E8" s="665">
        <v>8822.226106569464</v>
      </c>
      <c r="F8" s="725">
        <v>14.852799444258793</v>
      </c>
      <c r="G8" s="726">
        <v>2.6116494259754433</v>
      </c>
    </row>
    <row r="9" spans="1:7" ht="15">
      <c r="A9" s="668" t="s">
        <v>626</v>
      </c>
      <c r="B9" s="665">
        <v>233.5668380462725</v>
      </c>
      <c r="C9" s="665">
        <v>245.00281425891185</v>
      </c>
      <c r="D9" s="665">
        <v>286.8931728355664</v>
      </c>
      <c r="E9" s="665">
        <v>265.6086317858854</v>
      </c>
      <c r="F9" s="727">
        <v>4.89623283352141</v>
      </c>
      <c r="G9" s="728">
        <v>-7.418977886197496</v>
      </c>
    </row>
    <row r="10" spans="1:7" ht="15">
      <c r="A10" s="668" t="s">
        <v>627</v>
      </c>
      <c r="B10" s="665">
        <v>6951.363654340518</v>
      </c>
      <c r="C10" s="665">
        <v>8007.090994371483</v>
      </c>
      <c r="D10" s="665">
        <v>8310.791550022204</v>
      </c>
      <c r="E10" s="665">
        <v>8556.617474783578</v>
      </c>
      <c r="F10" s="725">
        <v>15.187341542285097</v>
      </c>
      <c r="G10" s="726">
        <v>2.9579122912873004</v>
      </c>
    </row>
    <row r="11" spans="1:7" ht="15">
      <c r="A11" s="671" t="s">
        <v>628</v>
      </c>
      <c r="B11" s="672">
        <v>5116.24163463338</v>
      </c>
      <c r="C11" s="672">
        <v>6089.4261471955915</v>
      </c>
      <c r="D11" s="672">
        <v>6300.554297610605</v>
      </c>
      <c r="E11" s="672">
        <v>6416.251194708399</v>
      </c>
      <c r="F11" s="727">
        <v>19.02147283221403</v>
      </c>
      <c r="G11" s="728">
        <v>1.8362971197894495</v>
      </c>
    </row>
    <row r="12" spans="1:7" ht="15">
      <c r="A12" s="675" t="s">
        <v>629</v>
      </c>
      <c r="B12" s="672">
        <v>1835.1220197071384</v>
      </c>
      <c r="C12" s="672">
        <v>1917.6648471758915</v>
      </c>
      <c r="D12" s="672">
        <v>2010.2372524115992</v>
      </c>
      <c r="E12" s="672">
        <v>2140.3662800751795</v>
      </c>
      <c r="F12" s="727">
        <v>4.497947634126589</v>
      </c>
      <c r="G12" s="728">
        <v>6.4733168936885335</v>
      </c>
    </row>
    <row r="13" spans="1:7" ht="15.75">
      <c r="A13" s="676"/>
      <c r="B13" s="672"/>
      <c r="C13" s="672"/>
      <c r="D13" s="672"/>
      <c r="E13" s="672"/>
      <c r="F13" s="727"/>
      <c r="G13" s="728"/>
    </row>
    <row r="14" spans="1:7" ht="15.75">
      <c r="A14" s="678"/>
      <c r="B14" s="679"/>
      <c r="C14" s="679"/>
      <c r="D14" s="679"/>
      <c r="E14" s="679"/>
      <c r="F14" s="729"/>
      <c r="G14" s="730"/>
    </row>
    <row r="15" spans="1:7" ht="15">
      <c r="A15" s="664" t="s">
        <v>630</v>
      </c>
      <c r="B15" s="665">
        <v>1196.3131303144157</v>
      </c>
      <c r="C15" s="665">
        <v>1264.9136960600374</v>
      </c>
      <c r="D15" s="665">
        <v>1426.0267340356393</v>
      </c>
      <c r="E15" s="665">
        <v>1475.1227969023685</v>
      </c>
      <c r="F15" s="725">
        <v>5.73433192425064</v>
      </c>
      <c r="G15" s="726">
        <v>3.442857114451698</v>
      </c>
    </row>
    <row r="16" spans="1:7" ht="15">
      <c r="A16" s="671" t="s">
        <v>628</v>
      </c>
      <c r="B16" s="672">
        <v>1135.4895194779515</v>
      </c>
      <c r="C16" s="672">
        <v>1226.0829268292682</v>
      </c>
      <c r="D16" s="672">
        <v>1349.2513194380567</v>
      </c>
      <c r="E16" s="672">
        <v>1418.3577333313347</v>
      </c>
      <c r="F16" s="727">
        <v>7.978356981486499</v>
      </c>
      <c r="G16" s="728">
        <v>5.121834079218075</v>
      </c>
    </row>
    <row r="17" spans="1:7" ht="15">
      <c r="A17" s="675" t="s">
        <v>629</v>
      </c>
      <c r="B17" s="672">
        <v>60.823610836464304</v>
      </c>
      <c r="C17" s="672">
        <v>38.83076923076923</v>
      </c>
      <c r="D17" s="672">
        <v>76.77541459758268</v>
      </c>
      <c r="E17" s="672">
        <v>56.765063571033714</v>
      </c>
      <c r="F17" s="727">
        <v>-36.15839524034007</v>
      </c>
      <c r="G17" s="728">
        <v>-26.063488072884994</v>
      </c>
    </row>
    <row r="18" spans="1:7" ht="15.75">
      <c r="A18" s="683"/>
      <c r="B18" s="731"/>
      <c r="C18" s="731"/>
      <c r="D18" s="731"/>
      <c r="E18" s="731"/>
      <c r="F18" s="732"/>
      <c r="G18" s="733"/>
    </row>
    <row r="19" spans="1:7" ht="15">
      <c r="A19" s="688"/>
      <c r="B19" s="689"/>
      <c r="C19" s="689"/>
      <c r="D19" s="689"/>
      <c r="E19" s="689"/>
      <c r="F19" s="734"/>
      <c r="G19" s="735"/>
    </row>
    <row r="20" spans="1:7" ht="15">
      <c r="A20" s="664" t="s">
        <v>631</v>
      </c>
      <c r="B20" s="665">
        <v>8147.6768835277835</v>
      </c>
      <c r="C20" s="665">
        <v>9272.00469043152</v>
      </c>
      <c r="D20" s="665">
        <v>9736.818377752212</v>
      </c>
      <c r="E20" s="665">
        <v>10031.740271685947</v>
      </c>
      <c r="F20" s="725">
        <v>13.799366653540204</v>
      </c>
      <c r="G20" s="726">
        <v>3.0289349404689148</v>
      </c>
    </row>
    <row r="21" spans="1:7" ht="15">
      <c r="A21" s="671" t="s">
        <v>628</v>
      </c>
      <c r="B21" s="672">
        <v>6251.731154111331</v>
      </c>
      <c r="C21" s="672">
        <v>7315.509074024859</v>
      </c>
      <c r="D21" s="672">
        <v>7649.805617048662</v>
      </c>
      <c r="E21" s="672">
        <v>7834.608928039734</v>
      </c>
      <c r="F21" s="727">
        <v>17.015733621461877</v>
      </c>
      <c r="G21" s="728">
        <v>2.415790939565994</v>
      </c>
    </row>
    <row r="22" spans="1:7" ht="15">
      <c r="A22" s="675" t="s">
        <v>632</v>
      </c>
      <c r="B22" s="736">
        <v>76.73022928474865</v>
      </c>
      <c r="C22" s="736">
        <v>78.89889315494291</v>
      </c>
      <c r="D22" s="736">
        <v>78.56576265741802</v>
      </c>
      <c r="E22" s="736">
        <v>78.09820346079435</v>
      </c>
      <c r="F22" s="727" t="s">
        <v>120</v>
      </c>
      <c r="G22" s="728"/>
    </row>
    <row r="23" spans="1:7" ht="15">
      <c r="A23" s="671" t="s">
        <v>629</v>
      </c>
      <c r="B23" s="672">
        <v>1895.9457294164527</v>
      </c>
      <c r="C23" s="672">
        <v>1956.4956164066607</v>
      </c>
      <c r="D23" s="672">
        <v>2087.0127607035506</v>
      </c>
      <c r="E23" s="672">
        <v>2197.1313436462133</v>
      </c>
      <c r="F23" s="727">
        <v>3.193650854597223</v>
      </c>
      <c r="G23" s="728">
        <v>5.276373245822441</v>
      </c>
    </row>
    <row r="24" spans="1:7" ht="15">
      <c r="A24" s="675" t="s">
        <v>632</v>
      </c>
      <c r="B24" s="736">
        <v>23.269770715251354</v>
      </c>
      <c r="C24" s="736">
        <v>21.1011068450571</v>
      </c>
      <c r="D24" s="736">
        <v>21.434237342581994</v>
      </c>
      <c r="E24" s="736">
        <v>21.901796539205662</v>
      </c>
      <c r="F24" s="727" t="s">
        <v>120</v>
      </c>
      <c r="G24" s="728"/>
    </row>
    <row r="25" spans="1:7" ht="15">
      <c r="A25" s="690"/>
      <c r="B25" s="691"/>
      <c r="C25" s="691"/>
      <c r="D25" s="691"/>
      <c r="E25" s="691"/>
      <c r="F25" s="737"/>
      <c r="G25" s="738"/>
    </row>
    <row r="26" spans="1:7" ht="15.75">
      <c r="A26" s="676"/>
      <c r="B26" s="736"/>
      <c r="C26" s="736"/>
      <c r="D26" s="736"/>
      <c r="E26" s="736"/>
      <c r="F26" s="739"/>
      <c r="G26" s="728"/>
    </row>
    <row r="27" spans="1:7" ht="15">
      <c r="A27" s="664" t="s">
        <v>633</v>
      </c>
      <c r="B27" s="665">
        <v>8381.243721574056</v>
      </c>
      <c r="C27" s="665">
        <v>9517.007504690431</v>
      </c>
      <c r="D27" s="665">
        <v>10023.71155058778</v>
      </c>
      <c r="E27" s="665">
        <v>10297.348903471831</v>
      </c>
      <c r="F27" s="725">
        <v>13.551255885720394</v>
      </c>
      <c r="G27" s="726">
        <v>2.7299005114328736</v>
      </c>
    </row>
    <row r="28" spans="1:7" ht="15">
      <c r="A28" s="695"/>
      <c r="B28" s="696"/>
      <c r="C28" s="696"/>
      <c r="D28" s="696"/>
      <c r="E28" s="696"/>
      <c r="F28" s="740"/>
      <c r="G28" s="741"/>
    </row>
    <row r="29" spans="1:7" ht="15.75">
      <c r="A29" s="699" t="s">
        <v>634</v>
      </c>
      <c r="B29" s="736"/>
      <c r="C29" s="736"/>
      <c r="D29" s="736"/>
      <c r="E29" s="736"/>
      <c r="F29" s="739"/>
      <c r="G29" s="742"/>
    </row>
    <row r="30" spans="1:7" ht="15">
      <c r="A30" s="702"/>
      <c r="B30" s="665"/>
      <c r="C30" s="665"/>
      <c r="D30" s="665"/>
      <c r="E30" s="665"/>
      <c r="F30" s="725"/>
      <c r="G30" s="726"/>
    </row>
    <row r="31" spans="1:7" ht="15.75">
      <c r="A31" s="664" t="s">
        <v>635</v>
      </c>
      <c r="B31" s="736"/>
      <c r="C31" s="736"/>
      <c r="D31" s="736"/>
      <c r="E31" s="736"/>
      <c r="F31" s="739"/>
      <c r="G31" s="743"/>
    </row>
    <row r="32" spans="1:7" ht="15">
      <c r="A32" s="671" t="s">
        <v>636</v>
      </c>
      <c r="B32" s="736">
        <v>12.981127553746326</v>
      </c>
      <c r="C32" s="736">
        <v>21.73692430566271</v>
      </c>
      <c r="D32" s="736">
        <v>16.48476974075208</v>
      </c>
      <c r="E32" s="736">
        <v>14.28250176213684</v>
      </c>
      <c r="F32" s="727" t="s">
        <v>120</v>
      </c>
      <c r="G32" s="728"/>
    </row>
    <row r="33" spans="1:7" ht="15">
      <c r="A33" s="675" t="s">
        <v>637</v>
      </c>
      <c r="B33" s="736">
        <v>11.19332249619925</v>
      </c>
      <c r="C33" s="736">
        <v>17.63986429167177</v>
      </c>
      <c r="D33" s="736">
        <v>14.089234984696539</v>
      </c>
      <c r="E33" s="736">
        <v>12.409752053689706</v>
      </c>
      <c r="F33" s="727" t="s">
        <v>120</v>
      </c>
      <c r="G33" s="728"/>
    </row>
    <row r="34" spans="1:7" ht="15.75">
      <c r="A34" s="676"/>
      <c r="B34" s="672"/>
      <c r="C34" s="672"/>
      <c r="D34" s="672"/>
      <c r="E34" s="672"/>
      <c r="F34" s="727"/>
      <c r="G34" s="728"/>
    </row>
    <row r="35" spans="1:7" ht="15">
      <c r="A35" s="664" t="s">
        <v>638</v>
      </c>
      <c r="B35" s="665"/>
      <c r="C35" s="665"/>
      <c r="D35" s="665"/>
      <c r="E35" s="665"/>
      <c r="F35" s="725"/>
      <c r="G35" s="726"/>
    </row>
    <row r="36" spans="1:7" ht="15">
      <c r="A36" s="671" t="s">
        <v>636</v>
      </c>
      <c r="B36" s="736">
        <v>13.353253370754805</v>
      </c>
      <c r="C36" s="736">
        <v>22.311297099348334</v>
      </c>
      <c r="D36" s="736">
        <v>16.97048978922236</v>
      </c>
      <c r="E36" s="736">
        <v>14.660657062092898</v>
      </c>
      <c r="F36" s="727" t="s">
        <v>120</v>
      </c>
      <c r="G36" s="728"/>
    </row>
    <row r="37" spans="1:7" ht="15">
      <c r="A37" s="675" t="s">
        <v>637</v>
      </c>
      <c r="B37" s="736">
        <v>11.514197879457882</v>
      </c>
      <c r="C37" s="736">
        <v>18.105977067838694</v>
      </c>
      <c r="D37" s="736">
        <v>14.504371138085341</v>
      </c>
      <c r="E37" s="736">
        <v>12.738322887315231</v>
      </c>
      <c r="F37" s="727" t="s">
        <v>120</v>
      </c>
      <c r="G37" s="728"/>
    </row>
    <row r="38" spans="1:7" ht="15">
      <c r="A38" s="705"/>
      <c r="B38" s="691"/>
      <c r="C38" s="691"/>
      <c r="D38" s="691"/>
      <c r="E38" s="691"/>
      <c r="F38" s="737"/>
      <c r="G38" s="738"/>
    </row>
    <row r="39" spans="1:7" ht="15">
      <c r="A39" s="744"/>
      <c r="B39" s="745"/>
      <c r="C39" s="745"/>
      <c r="D39" s="745"/>
      <c r="E39" s="745"/>
      <c r="F39" s="746"/>
      <c r="G39" s="747"/>
    </row>
    <row r="40" spans="1:7" ht="15">
      <c r="A40" s="711" t="s">
        <v>639</v>
      </c>
      <c r="B40" s="672">
        <v>992.6003559422583</v>
      </c>
      <c r="C40" s="672">
        <v>1048.4249530956847</v>
      </c>
      <c r="D40" s="672">
        <v>1066.3230098851454</v>
      </c>
      <c r="E40" s="672">
        <v>1024.8412625721837</v>
      </c>
      <c r="F40" s="727">
        <v>5.624075874971155</v>
      </c>
      <c r="G40" s="728">
        <v>-3.8901671377634273</v>
      </c>
    </row>
    <row r="41" spans="1:7" ht="15">
      <c r="A41" s="711" t="s">
        <v>640</v>
      </c>
      <c r="B41" s="672">
        <v>7388.643365631798</v>
      </c>
      <c r="C41" s="672">
        <v>8468.581613508444</v>
      </c>
      <c r="D41" s="672">
        <v>8957.388540702634</v>
      </c>
      <c r="E41" s="672">
        <v>9272.50764089965</v>
      </c>
      <c r="F41" s="727">
        <v>14.61619128756395</v>
      </c>
      <c r="G41" s="728">
        <v>3.5179795848433457</v>
      </c>
    </row>
    <row r="42" spans="1:7" ht="15">
      <c r="A42" s="711" t="s">
        <v>641</v>
      </c>
      <c r="B42" s="672">
        <v>-1463.9871465295632</v>
      </c>
      <c r="C42" s="672">
        <v>-1458.3809568480303</v>
      </c>
      <c r="D42" s="672">
        <v>-1955.7264962915035</v>
      </c>
      <c r="E42" s="672">
        <v>-464.49143536075064</v>
      </c>
      <c r="F42" s="727" t="s">
        <v>120</v>
      </c>
      <c r="G42" s="728"/>
    </row>
    <row r="43" spans="1:7" ht="15">
      <c r="A43" s="711" t="s">
        <v>642</v>
      </c>
      <c r="B43" s="672">
        <v>29.975281787621118</v>
      </c>
      <c r="C43" s="672">
        <v>147.40994371482176</v>
      </c>
      <c r="D43" s="672">
        <v>185.34057903120024</v>
      </c>
      <c r="E43" s="672">
        <v>49.706086274460965</v>
      </c>
      <c r="F43" s="727" t="s">
        <v>120</v>
      </c>
      <c r="G43" s="728"/>
    </row>
    <row r="44" spans="1:7" ht="15.75" thickBot="1">
      <c r="A44" s="712" t="s">
        <v>643</v>
      </c>
      <c r="B44" s="713">
        <v>-1434.011864741942</v>
      </c>
      <c r="C44" s="713">
        <v>-1310.9710131332088</v>
      </c>
      <c r="D44" s="713">
        <v>-1770.3859172603034</v>
      </c>
      <c r="E44" s="713">
        <v>-414.78534908628967</v>
      </c>
      <c r="F44" s="748" t="s">
        <v>120</v>
      </c>
      <c r="G44" s="749"/>
    </row>
    <row r="45" spans="1:7" ht="16.5" thickTop="1">
      <c r="A45" s="717" t="s">
        <v>644</v>
      </c>
      <c r="F45" s="645"/>
      <c r="G45" s="645"/>
    </row>
    <row r="46" spans="1:7" ht="15.75">
      <c r="A46" s="718" t="s">
        <v>645</v>
      </c>
      <c r="F46" s="645"/>
      <c r="G46" s="645"/>
    </row>
    <row r="47" spans="1:7" ht="15.75">
      <c r="A47" s="719" t="s">
        <v>646</v>
      </c>
      <c r="F47" s="645"/>
      <c r="G47" s="645"/>
    </row>
    <row r="48" spans="1:7" ht="15.75">
      <c r="A48" s="720" t="s">
        <v>647</v>
      </c>
      <c r="F48" s="645"/>
      <c r="G48" s="645"/>
    </row>
    <row r="49" spans="1:7" ht="15.75">
      <c r="A49" s="721" t="s">
        <v>648</v>
      </c>
      <c r="B49" s="750">
        <v>101.14</v>
      </c>
      <c r="C49" s="750">
        <v>106.6</v>
      </c>
      <c r="D49" s="750">
        <v>106.73</v>
      </c>
      <c r="E49" s="750">
        <v>108.54</v>
      </c>
      <c r="F49" s="645"/>
      <c r="G49" s="645"/>
    </row>
  </sheetData>
  <sheetProtection/>
  <mergeCells count="4">
    <mergeCell ref="A1:G1"/>
    <mergeCell ref="A2:G2"/>
    <mergeCell ref="A3:G3"/>
    <mergeCell ref="F5:G5"/>
  </mergeCells>
  <printOptions/>
  <pageMargins left="0.7" right="0.7" top="0.75" bottom="0.75" header="0.3" footer="0.3"/>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Y55"/>
  <sheetViews>
    <sheetView zoomScale="115" zoomScaleNormal="115" zoomScalePageLayoutView="0" workbookViewId="0" topLeftCell="A1">
      <selection activeCell="K12" sqref="K12"/>
    </sheetView>
  </sheetViews>
  <sheetFormatPr defaultColWidth="9.140625" defaultRowHeight="15"/>
  <cols>
    <col min="1" max="1" width="24.8515625" style="174" customWidth="1"/>
    <col min="2" max="2" width="8.421875" style="173" bestFit="1" customWidth="1"/>
    <col min="3" max="12" width="7.7109375" style="173" customWidth="1"/>
    <col min="13" max="14" width="8.7109375" style="173" customWidth="1"/>
    <col min="15" max="16384" width="9.140625" style="173" customWidth="1"/>
  </cols>
  <sheetData>
    <row r="1" spans="1:12" ht="14.25">
      <c r="A1" s="1408" t="s">
        <v>135</v>
      </c>
      <c r="B1" s="1408"/>
      <c r="C1" s="1408"/>
      <c r="D1" s="1408"/>
      <c r="E1" s="1408"/>
      <c r="F1" s="1408"/>
      <c r="G1" s="1408"/>
      <c r="H1" s="1408"/>
      <c r="I1" s="1408"/>
      <c r="J1" s="1408"/>
      <c r="K1" s="1408"/>
      <c r="L1" s="1408"/>
    </row>
    <row r="2" spans="1:12" ht="15.75">
      <c r="A2" s="1409" t="s">
        <v>3</v>
      </c>
      <c r="B2" s="1409"/>
      <c r="C2" s="1409"/>
      <c r="D2" s="1409"/>
      <c r="E2" s="1409"/>
      <c r="F2" s="1409"/>
      <c r="G2" s="1409"/>
      <c r="H2" s="1409"/>
      <c r="I2" s="1409"/>
      <c r="J2" s="1409"/>
      <c r="K2" s="1409"/>
      <c r="L2" s="1409"/>
    </row>
    <row r="3" spans="1:12" ht="14.25">
      <c r="A3" s="1410" t="s">
        <v>136</v>
      </c>
      <c r="B3" s="1410"/>
      <c r="C3" s="1410"/>
      <c r="D3" s="1410"/>
      <c r="E3" s="1410"/>
      <c r="F3" s="1410"/>
      <c r="G3" s="1410"/>
      <c r="H3" s="1410"/>
      <c r="I3" s="1410"/>
      <c r="J3" s="1410"/>
      <c r="K3" s="1410"/>
      <c r="L3" s="1410"/>
    </row>
    <row r="4" spans="1:25" ht="15">
      <c r="A4" s="1411" t="s">
        <v>242</v>
      </c>
      <c r="B4" s="1411"/>
      <c r="C4" s="1411"/>
      <c r="D4" s="1411"/>
      <c r="E4" s="1411"/>
      <c r="F4" s="1411"/>
      <c r="G4" s="1411"/>
      <c r="H4" s="1411"/>
      <c r="I4" s="1411"/>
      <c r="J4" s="1411"/>
      <c r="K4" s="1411"/>
      <c r="L4" s="1411"/>
      <c r="M4" s="1400"/>
      <c r="N4"/>
      <c r="O4"/>
      <c r="P4"/>
      <c r="Q4"/>
      <c r="R4"/>
      <c r="S4"/>
      <c r="T4"/>
      <c r="U4"/>
      <c r="V4"/>
      <c r="W4"/>
      <c r="X4"/>
      <c r="Y4"/>
    </row>
    <row r="5" spans="1:25" ht="14.25" customHeight="1">
      <c r="A5" s="1412" t="s">
        <v>137</v>
      </c>
      <c r="B5" s="1412" t="s">
        <v>138</v>
      </c>
      <c r="C5" s="297" t="s">
        <v>139</v>
      </c>
      <c r="D5" s="1414" t="s">
        <v>140</v>
      </c>
      <c r="E5" s="1414"/>
      <c r="F5" s="1414" t="s">
        <v>141</v>
      </c>
      <c r="G5" s="1414"/>
      <c r="H5" s="1414"/>
      <c r="I5" s="1415" t="s">
        <v>142</v>
      </c>
      <c r="J5" s="1416"/>
      <c r="K5" s="1416"/>
      <c r="L5" s="1417"/>
      <c r="N5"/>
      <c r="O5"/>
      <c r="P5"/>
      <c r="Q5"/>
      <c r="R5"/>
      <c r="S5"/>
      <c r="T5"/>
      <c r="U5"/>
      <c r="V5"/>
      <c r="W5"/>
      <c r="X5"/>
      <c r="Y5"/>
    </row>
    <row r="6" spans="1:25" ht="12.75" customHeight="1">
      <c r="A6" s="1413"/>
      <c r="B6" s="1413"/>
      <c r="C6" s="351" t="str">
        <f>H6</f>
        <v>Dec/Jan</v>
      </c>
      <c r="D6" s="351" t="str">
        <f>G6</f>
        <v>Nov/Dec</v>
      </c>
      <c r="E6" s="351" t="str">
        <f>H6</f>
        <v>Dec/Jan</v>
      </c>
      <c r="F6" s="351" t="s">
        <v>143</v>
      </c>
      <c r="G6" s="351" t="s">
        <v>144</v>
      </c>
      <c r="H6" s="351" t="s">
        <v>145</v>
      </c>
      <c r="I6" s="352" t="s">
        <v>146</v>
      </c>
      <c r="J6" s="352" t="s">
        <v>146</v>
      </c>
      <c r="K6" s="352" t="s">
        <v>147</v>
      </c>
      <c r="L6" s="352" t="s">
        <v>147</v>
      </c>
      <c r="N6"/>
      <c r="O6"/>
      <c r="P6"/>
      <c r="Q6"/>
      <c r="R6"/>
      <c r="S6"/>
      <c r="T6"/>
      <c r="U6"/>
      <c r="V6"/>
      <c r="W6"/>
      <c r="X6"/>
      <c r="Y6"/>
    </row>
    <row r="7" spans="1:25" ht="15">
      <c r="A7" s="298">
        <v>1</v>
      </c>
      <c r="B7" s="298">
        <v>2</v>
      </c>
      <c r="C7" s="352">
        <v>3</v>
      </c>
      <c r="D7" s="352">
        <v>4</v>
      </c>
      <c r="E7" s="352">
        <v>5</v>
      </c>
      <c r="F7" s="352">
        <v>6</v>
      </c>
      <c r="G7" s="352">
        <v>7</v>
      </c>
      <c r="H7" s="352">
        <v>8</v>
      </c>
      <c r="I7" s="353" t="s">
        <v>148</v>
      </c>
      <c r="J7" s="353" t="s">
        <v>149</v>
      </c>
      <c r="K7" s="353" t="s">
        <v>150</v>
      </c>
      <c r="L7" s="353" t="s">
        <v>151</v>
      </c>
      <c r="N7"/>
      <c r="O7"/>
      <c r="P7"/>
      <c r="Q7"/>
      <c r="R7"/>
      <c r="S7"/>
      <c r="T7"/>
      <c r="U7"/>
      <c r="V7"/>
      <c r="W7"/>
      <c r="X7"/>
      <c r="Y7"/>
    </row>
    <row r="8" spans="1:25" ht="15">
      <c r="A8" s="299">
        <v>1</v>
      </c>
      <c r="B8" s="300">
        <v>2</v>
      </c>
      <c r="C8" s="300">
        <v>3</v>
      </c>
      <c r="D8" s="300">
        <v>4</v>
      </c>
      <c r="E8" s="300">
        <v>5</v>
      </c>
      <c r="F8" s="300">
        <v>6</v>
      </c>
      <c r="G8" s="300">
        <v>7</v>
      </c>
      <c r="H8" s="300">
        <v>8</v>
      </c>
      <c r="I8" s="300">
        <v>9</v>
      </c>
      <c r="J8" s="300">
        <v>10</v>
      </c>
      <c r="K8" s="300">
        <v>11</v>
      </c>
      <c r="L8" s="300">
        <v>12</v>
      </c>
      <c r="N8"/>
      <c r="O8"/>
      <c r="P8"/>
      <c r="Q8"/>
      <c r="R8"/>
      <c r="S8"/>
      <c r="T8"/>
      <c r="U8"/>
      <c r="V8"/>
      <c r="W8"/>
      <c r="X8"/>
      <c r="Y8"/>
    </row>
    <row r="9" spans="1:25" ht="15">
      <c r="A9" s="301" t="s">
        <v>152</v>
      </c>
      <c r="B9" s="302">
        <v>100</v>
      </c>
      <c r="C9" s="303">
        <v>98.58</v>
      </c>
      <c r="D9" s="303">
        <v>110.88</v>
      </c>
      <c r="E9" s="303">
        <v>110.46</v>
      </c>
      <c r="F9" s="303">
        <v>116.12</v>
      </c>
      <c r="G9" s="303">
        <v>115.13</v>
      </c>
      <c r="H9" s="303">
        <v>113.94</v>
      </c>
      <c r="I9" s="303">
        <v>12.06</v>
      </c>
      <c r="J9" s="303">
        <v>-0.38</v>
      </c>
      <c r="K9" s="303">
        <v>3.15</v>
      </c>
      <c r="L9" s="303">
        <v>-1.03</v>
      </c>
      <c r="N9"/>
      <c r="O9"/>
      <c r="P9"/>
      <c r="Q9"/>
      <c r="R9"/>
      <c r="S9"/>
      <c r="T9"/>
      <c r="U9"/>
      <c r="V9"/>
      <c r="W9"/>
      <c r="X9"/>
      <c r="Y9"/>
    </row>
    <row r="10" spans="1:25" ht="15">
      <c r="A10" s="301" t="s">
        <v>153</v>
      </c>
      <c r="B10" s="304">
        <v>43.91</v>
      </c>
      <c r="C10" s="303">
        <v>97.44</v>
      </c>
      <c r="D10" s="303">
        <v>113.74</v>
      </c>
      <c r="E10" s="303">
        <v>112.22</v>
      </c>
      <c r="F10" s="303">
        <v>116.5</v>
      </c>
      <c r="G10" s="303">
        <v>114.4</v>
      </c>
      <c r="H10" s="303">
        <v>111.47</v>
      </c>
      <c r="I10" s="303">
        <v>15.17</v>
      </c>
      <c r="J10" s="303">
        <v>-1.34</v>
      </c>
      <c r="K10" s="303">
        <v>-0.67</v>
      </c>
      <c r="L10" s="303">
        <v>-2.55</v>
      </c>
      <c r="N10"/>
      <c r="O10"/>
      <c r="P10"/>
      <c r="Q10"/>
      <c r="R10"/>
      <c r="S10"/>
      <c r="T10"/>
      <c r="U10"/>
      <c r="V10"/>
      <c r="W10"/>
      <c r="X10"/>
      <c r="Y10"/>
    </row>
    <row r="11" spans="1:25" ht="15">
      <c r="A11" s="299" t="s">
        <v>154</v>
      </c>
      <c r="B11" s="300">
        <v>11.33</v>
      </c>
      <c r="C11" s="305">
        <v>99.28</v>
      </c>
      <c r="D11" s="305">
        <v>112.63</v>
      </c>
      <c r="E11" s="305">
        <v>112.3</v>
      </c>
      <c r="F11" s="305">
        <v>111.57</v>
      </c>
      <c r="G11" s="305">
        <v>111.41</v>
      </c>
      <c r="H11" s="305">
        <v>110.97</v>
      </c>
      <c r="I11" s="305">
        <v>13.11</v>
      </c>
      <c r="J11" s="305">
        <v>-0.3</v>
      </c>
      <c r="K11" s="305">
        <v>-1.18</v>
      </c>
      <c r="L11" s="305">
        <v>-0.4</v>
      </c>
      <c r="N11"/>
      <c r="O11"/>
      <c r="P11"/>
      <c r="Q11"/>
      <c r="R11"/>
      <c r="S11"/>
      <c r="T11"/>
      <c r="U11"/>
      <c r="V11"/>
      <c r="W11"/>
      <c r="X11"/>
      <c r="Y11"/>
    </row>
    <row r="12" spans="1:25" ht="15">
      <c r="A12" s="299" t="s">
        <v>155</v>
      </c>
      <c r="B12" s="300">
        <v>1.84</v>
      </c>
      <c r="C12" s="305">
        <v>97.71</v>
      </c>
      <c r="D12" s="305">
        <v>144.23</v>
      </c>
      <c r="E12" s="305">
        <v>143.5</v>
      </c>
      <c r="F12" s="305">
        <v>135.22</v>
      </c>
      <c r="G12" s="305">
        <v>134.74</v>
      </c>
      <c r="H12" s="305">
        <v>134.08</v>
      </c>
      <c r="I12" s="305">
        <v>46.87</v>
      </c>
      <c r="J12" s="305">
        <v>-0.51</v>
      </c>
      <c r="K12" s="305">
        <v>-6.57</v>
      </c>
      <c r="L12" s="305">
        <v>-0.49</v>
      </c>
      <c r="N12"/>
      <c r="O12"/>
      <c r="P12"/>
      <c r="Q12"/>
      <c r="R12"/>
      <c r="S12"/>
      <c r="T12"/>
      <c r="U12"/>
      <c r="V12"/>
      <c r="W12"/>
      <c r="X12"/>
      <c r="Y12"/>
    </row>
    <row r="13" spans="1:25" ht="15">
      <c r="A13" s="299" t="s">
        <v>156</v>
      </c>
      <c r="B13" s="300">
        <v>5.52</v>
      </c>
      <c r="C13" s="305">
        <v>94.35</v>
      </c>
      <c r="D13" s="305">
        <v>116.17</v>
      </c>
      <c r="E13" s="305">
        <v>105.08</v>
      </c>
      <c r="F13" s="305">
        <v>137.65</v>
      </c>
      <c r="G13" s="305">
        <v>121.38</v>
      </c>
      <c r="H13" s="305">
        <v>100.96</v>
      </c>
      <c r="I13" s="305">
        <v>11.38</v>
      </c>
      <c r="J13" s="305">
        <v>-9.54</v>
      </c>
      <c r="K13" s="305">
        <v>-3.92</v>
      </c>
      <c r="L13" s="305">
        <v>-16.82</v>
      </c>
      <c r="N13"/>
      <c r="O13"/>
      <c r="P13"/>
      <c r="Q13"/>
      <c r="R13"/>
      <c r="S13"/>
      <c r="T13"/>
      <c r="U13"/>
      <c r="V13"/>
      <c r="W13"/>
      <c r="X13"/>
      <c r="Y13"/>
    </row>
    <row r="14" spans="1:25" ht="15">
      <c r="A14" s="299" t="s">
        <v>157</v>
      </c>
      <c r="B14" s="300">
        <v>6.75</v>
      </c>
      <c r="C14" s="305">
        <v>94.47</v>
      </c>
      <c r="D14" s="305">
        <v>106.51</v>
      </c>
      <c r="E14" s="305">
        <v>110.33</v>
      </c>
      <c r="F14" s="305">
        <v>109.61</v>
      </c>
      <c r="G14" s="305">
        <v>108.78</v>
      </c>
      <c r="H14" s="305">
        <v>108.45</v>
      </c>
      <c r="I14" s="305">
        <v>16.8</v>
      </c>
      <c r="J14" s="305">
        <v>3.59</v>
      </c>
      <c r="K14" s="305">
        <v>-1.71</v>
      </c>
      <c r="L14" s="305">
        <v>-0.31</v>
      </c>
      <c r="N14"/>
      <c r="O14"/>
      <c r="P14"/>
      <c r="Q14"/>
      <c r="R14"/>
      <c r="S14"/>
      <c r="T14"/>
      <c r="U14"/>
      <c r="V14"/>
      <c r="W14"/>
      <c r="X14"/>
      <c r="Y14"/>
    </row>
    <row r="15" spans="1:25" ht="15">
      <c r="A15" s="299" t="s">
        <v>158</v>
      </c>
      <c r="B15" s="300">
        <v>5.24</v>
      </c>
      <c r="C15" s="305">
        <v>98.11</v>
      </c>
      <c r="D15" s="305">
        <v>109.78</v>
      </c>
      <c r="E15" s="305">
        <v>110.74</v>
      </c>
      <c r="F15" s="305">
        <v>113.06</v>
      </c>
      <c r="G15" s="305">
        <v>113.65</v>
      </c>
      <c r="H15" s="305">
        <v>113.94</v>
      </c>
      <c r="I15" s="305">
        <v>12.88</v>
      </c>
      <c r="J15" s="305">
        <v>0.88</v>
      </c>
      <c r="K15" s="305">
        <v>2.89</v>
      </c>
      <c r="L15" s="305">
        <v>0.25</v>
      </c>
      <c r="N15"/>
      <c r="O15"/>
      <c r="P15"/>
      <c r="Q15"/>
      <c r="R15"/>
      <c r="S15"/>
      <c r="T15"/>
      <c r="U15"/>
      <c r="V15"/>
      <c r="W15"/>
      <c r="X15"/>
      <c r="Y15"/>
    </row>
    <row r="16" spans="1:25" ht="15">
      <c r="A16" s="299" t="s">
        <v>159</v>
      </c>
      <c r="B16" s="300">
        <v>2.95</v>
      </c>
      <c r="C16" s="305">
        <v>99.65</v>
      </c>
      <c r="D16" s="305">
        <v>141.79</v>
      </c>
      <c r="E16" s="305">
        <v>130.79</v>
      </c>
      <c r="F16" s="305">
        <v>112.74</v>
      </c>
      <c r="G16" s="305">
        <v>112.72</v>
      </c>
      <c r="H16" s="305">
        <v>112.66</v>
      </c>
      <c r="I16" s="305">
        <v>31.25</v>
      </c>
      <c r="J16" s="305">
        <v>-7.75</v>
      </c>
      <c r="K16" s="305">
        <v>-13.86</v>
      </c>
      <c r="L16" s="305">
        <v>-0.05</v>
      </c>
      <c r="N16"/>
      <c r="O16"/>
      <c r="P16"/>
      <c r="Q16"/>
      <c r="R16"/>
      <c r="S16"/>
      <c r="T16"/>
      <c r="U16"/>
      <c r="V16"/>
      <c r="W16"/>
      <c r="X16"/>
      <c r="Y16"/>
    </row>
    <row r="17" spans="1:25" ht="15">
      <c r="A17" s="299" t="s">
        <v>160</v>
      </c>
      <c r="B17" s="300">
        <v>2.08</v>
      </c>
      <c r="C17" s="305">
        <v>91.47</v>
      </c>
      <c r="D17" s="305">
        <v>106.91</v>
      </c>
      <c r="E17" s="305">
        <v>103.43</v>
      </c>
      <c r="F17" s="305">
        <v>111.25</v>
      </c>
      <c r="G17" s="305">
        <v>104.35</v>
      </c>
      <c r="H17" s="305">
        <v>101.36</v>
      </c>
      <c r="I17" s="305">
        <v>13.08</v>
      </c>
      <c r="J17" s="305">
        <v>-3.26</v>
      </c>
      <c r="K17" s="305">
        <v>-2</v>
      </c>
      <c r="L17" s="305">
        <v>-2.87</v>
      </c>
      <c r="N17"/>
      <c r="O17"/>
      <c r="P17"/>
      <c r="Q17"/>
      <c r="R17"/>
      <c r="S17"/>
      <c r="T17"/>
      <c r="U17"/>
      <c r="V17"/>
      <c r="W17"/>
      <c r="X17"/>
      <c r="Y17"/>
    </row>
    <row r="18" spans="1:25" ht="15">
      <c r="A18" s="299" t="s">
        <v>161</v>
      </c>
      <c r="B18" s="300">
        <v>1.74</v>
      </c>
      <c r="C18" s="305">
        <v>100.9</v>
      </c>
      <c r="D18" s="305">
        <v>107.96</v>
      </c>
      <c r="E18" s="305">
        <v>107.86</v>
      </c>
      <c r="F18" s="305">
        <v>122.03</v>
      </c>
      <c r="G18" s="305">
        <v>123.8</v>
      </c>
      <c r="H18" s="305">
        <v>124.05</v>
      </c>
      <c r="I18" s="305">
        <v>6.9</v>
      </c>
      <c r="J18" s="305">
        <v>-0.09</v>
      </c>
      <c r="K18" s="305">
        <v>15.01</v>
      </c>
      <c r="L18" s="305">
        <v>0.2</v>
      </c>
      <c r="N18"/>
      <c r="O18"/>
      <c r="P18"/>
      <c r="Q18"/>
      <c r="R18"/>
      <c r="S18"/>
      <c r="T18"/>
      <c r="U18"/>
      <c r="V18"/>
      <c r="W18"/>
      <c r="X18"/>
      <c r="Y18"/>
    </row>
    <row r="19" spans="1:25" ht="15">
      <c r="A19" s="299" t="s">
        <v>162</v>
      </c>
      <c r="B19" s="300">
        <v>1.21</v>
      </c>
      <c r="C19" s="305">
        <v>97.82</v>
      </c>
      <c r="D19" s="305">
        <v>114.01</v>
      </c>
      <c r="E19" s="305">
        <v>114.99</v>
      </c>
      <c r="F19" s="305">
        <v>121.77</v>
      </c>
      <c r="G19" s="305">
        <v>122.31</v>
      </c>
      <c r="H19" s="305">
        <v>121.66</v>
      </c>
      <c r="I19" s="305">
        <v>17.55</v>
      </c>
      <c r="J19" s="305">
        <v>0.86</v>
      </c>
      <c r="K19" s="305">
        <v>5.8</v>
      </c>
      <c r="L19" s="305">
        <v>-0.53</v>
      </c>
      <c r="N19"/>
      <c r="O19"/>
      <c r="P19"/>
      <c r="Q19"/>
      <c r="R19"/>
      <c r="S19"/>
      <c r="T19"/>
      <c r="U19"/>
      <c r="V19"/>
      <c r="W19"/>
      <c r="X19"/>
      <c r="Y19"/>
    </row>
    <row r="20" spans="1:25" ht="15">
      <c r="A20" s="299" t="s">
        <v>163</v>
      </c>
      <c r="B20" s="300">
        <v>1.24</v>
      </c>
      <c r="C20" s="305">
        <v>100.23</v>
      </c>
      <c r="D20" s="305">
        <v>104.8</v>
      </c>
      <c r="E20" s="305">
        <v>104.28</v>
      </c>
      <c r="F20" s="305">
        <v>108.4</v>
      </c>
      <c r="G20" s="305">
        <v>108.46</v>
      </c>
      <c r="H20" s="305">
        <v>108.62</v>
      </c>
      <c r="I20" s="305">
        <v>4.04</v>
      </c>
      <c r="J20" s="305">
        <v>-0.49</v>
      </c>
      <c r="K20" s="305">
        <v>4.16</v>
      </c>
      <c r="L20" s="305">
        <v>0.15</v>
      </c>
      <c r="N20"/>
      <c r="O20"/>
      <c r="P20"/>
      <c r="Q20"/>
      <c r="R20"/>
      <c r="S20"/>
      <c r="T20"/>
      <c r="U20"/>
      <c r="V20"/>
      <c r="W20"/>
      <c r="X20"/>
      <c r="Y20"/>
    </row>
    <row r="21" spans="1:25" ht="15">
      <c r="A21" s="299" t="s">
        <v>164</v>
      </c>
      <c r="B21" s="300">
        <v>0.68</v>
      </c>
      <c r="C21" s="305">
        <v>99.89</v>
      </c>
      <c r="D21" s="305">
        <v>112.72</v>
      </c>
      <c r="E21" s="305">
        <v>113.12</v>
      </c>
      <c r="F21" s="305">
        <v>125.81</v>
      </c>
      <c r="G21" s="305">
        <v>125.81</v>
      </c>
      <c r="H21" s="305">
        <v>125.81</v>
      </c>
      <c r="I21" s="305">
        <v>13.25</v>
      </c>
      <c r="J21" s="305">
        <v>0.36</v>
      </c>
      <c r="K21" s="305">
        <v>11.22</v>
      </c>
      <c r="L21" s="305">
        <v>0</v>
      </c>
      <c r="N21"/>
      <c r="O21"/>
      <c r="P21"/>
      <c r="Q21"/>
      <c r="R21"/>
      <c r="S21"/>
      <c r="T21"/>
      <c r="U21"/>
      <c r="V21"/>
      <c r="W21"/>
      <c r="X21"/>
      <c r="Y21"/>
    </row>
    <row r="22" spans="1:25" ht="15">
      <c r="A22" s="299" t="s">
        <v>165</v>
      </c>
      <c r="B22" s="300">
        <v>0.41</v>
      </c>
      <c r="C22" s="305">
        <v>99.9</v>
      </c>
      <c r="D22" s="305">
        <v>107.79</v>
      </c>
      <c r="E22" s="305">
        <v>107.97</v>
      </c>
      <c r="F22" s="305">
        <v>111.57</v>
      </c>
      <c r="G22" s="305">
        <v>111.57</v>
      </c>
      <c r="H22" s="305">
        <v>111.57</v>
      </c>
      <c r="I22" s="305">
        <v>8.07</v>
      </c>
      <c r="J22" s="305">
        <v>0.16</v>
      </c>
      <c r="K22" s="305">
        <v>3.33</v>
      </c>
      <c r="L22" s="305">
        <v>0</v>
      </c>
      <c r="N22"/>
      <c r="O22"/>
      <c r="P22"/>
      <c r="Q22"/>
      <c r="R22"/>
      <c r="S22"/>
      <c r="T22"/>
      <c r="U22"/>
      <c r="V22"/>
      <c r="W22"/>
      <c r="X22"/>
      <c r="Y22"/>
    </row>
    <row r="23" spans="1:25" ht="15">
      <c r="A23" s="299" t="s">
        <v>166</v>
      </c>
      <c r="B23" s="300">
        <v>2.92</v>
      </c>
      <c r="C23" s="305">
        <v>99.86</v>
      </c>
      <c r="D23" s="305">
        <v>109.27</v>
      </c>
      <c r="E23" s="305">
        <v>110.56</v>
      </c>
      <c r="F23" s="305">
        <v>115.62</v>
      </c>
      <c r="G23" s="305">
        <v>117.27</v>
      </c>
      <c r="H23" s="305">
        <v>117.51</v>
      </c>
      <c r="I23" s="305">
        <v>10.72</v>
      </c>
      <c r="J23" s="305">
        <v>1.18</v>
      </c>
      <c r="K23" s="305">
        <v>6.28</v>
      </c>
      <c r="L23" s="305">
        <v>0.2</v>
      </c>
      <c r="N23"/>
      <c r="O23"/>
      <c r="P23"/>
      <c r="Q23"/>
      <c r="R23"/>
      <c r="S23"/>
      <c r="T23"/>
      <c r="U23"/>
      <c r="V23"/>
      <c r="W23"/>
      <c r="X23"/>
      <c r="Y23"/>
    </row>
    <row r="24" spans="1:12" ht="14.25">
      <c r="A24" s="306"/>
      <c r="B24" s="307"/>
      <c r="C24" s="307"/>
      <c r="D24" s="307"/>
      <c r="E24" s="307"/>
      <c r="F24" s="307"/>
      <c r="G24" s="307"/>
      <c r="H24" s="307"/>
      <c r="I24" s="307"/>
      <c r="J24" s="307"/>
      <c r="K24" s="307"/>
      <c r="L24" s="307"/>
    </row>
    <row r="25" spans="1:25" ht="15">
      <c r="A25" s="301" t="s">
        <v>167</v>
      </c>
      <c r="B25" s="301">
        <v>56.09</v>
      </c>
      <c r="C25" s="303">
        <v>99.48</v>
      </c>
      <c r="D25" s="303">
        <v>108.7</v>
      </c>
      <c r="E25" s="303">
        <v>109.13</v>
      </c>
      <c r="F25" s="303">
        <v>115.83</v>
      </c>
      <c r="G25" s="303">
        <v>115.7</v>
      </c>
      <c r="H25" s="303">
        <v>115.91</v>
      </c>
      <c r="I25" s="303">
        <v>9.7</v>
      </c>
      <c r="J25" s="303">
        <v>0.4</v>
      </c>
      <c r="K25" s="303">
        <v>6.21</v>
      </c>
      <c r="L25" s="303">
        <v>0.18</v>
      </c>
      <c r="N25"/>
      <c r="O25"/>
      <c r="P25"/>
      <c r="Q25"/>
      <c r="R25"/>
      <c r="S25"/>
      <c r="T25"/>
      <c r="U25"/>
      <c r="V25"/>
      <c r="W25"/>
      <c r="X25"/>
      <c r="Y25"/>
    </row>
    <row r="26" spans="1:25" ht="15">
      <c r="A26" s="299" t="s">
        <v>168</v>
      </c>
      <c r="B26" s="300">
        <v>7.19</v>
      </c>
      <c r="C26" s="305">
        <v>99.6</v>
      </c>
      <c r="D26" s="305">
        <v>114.12</v>
      </c>
      <c r="E26" s="305">
        <v>113.22</v>
      </c>
      <c r="F26" s="305">
        <v>124.62</v>
      </c>
      <c r="G26" s="305">
        <v>124.62</v>
      </c>
      <c r="H26" s="305">
        <v>124.62</v>
      </c>
      <c r="I26" s="305">
        <v>13.67</v>
      </c>
      <c r="J26" s="305">
        <v>-0.78</v>
      </c>
      <c r="K26" s="305">
        <v>10.07</v>
      </c>
      <c r="L26" s="305">
        <v>0</v>
      </c>
      <c r="N26"/>
      <c r="O26"/>
      <c r="P26"/>
      <c r="Q26"/>
      <c r="R26"/>
      <c r="S26"/>
      <c r="T26"/>
      <c r="U26"/>
      <c r="V26"/>
      <c r="W26"/>
      <c r="X26"/>
      <c r="Y26"/>
    </row>
    <row r="27" spans="1:25" ht="15">
      <c r="A27" s="299" t="s">
        <v>169</v>
      </c>
      <c r="B27" s="300">
        <v>20.3</v>
      </c>
      <c r="C27" s="305">
        <v>100</v>
      </c>
      <c r="D27" s="305">
        <v>111.4</v>
      </c>
      <c r="E27" s="305">
        <v>112.87</v>
      </c>
      <c r="F27" s="305">
        <v>121.33</v>
      </c>
      <c r="G27" s="305">
        <v>121.29</v>
      </c>
      <c r="H27" s="305">
        <v>121.34</v>
      </c>
      <c r="I27" s="305">
        <v>12.87</v>
      </c>
      <c r="J27" s="305">
        <v>1.32</v>
      </c>
      <c r="K27" s="305">
        <v>7.5</v>
      </c>
      <c r="L27" s="305">
        <v>0.04</v>
      </c>
      <c r="N27"/>
      <c r="O27"/>
      <c r="P27"/>
      <c r="Q27"/>
      <c r="R27"/>
      <c r="S27"/>
      <c r="T27"/>
      <c r="U27"/>
      <c r="V27"/>
      <c r="W27"/>
      <c r="X27"/>
      <c r="Y27"/>
    </row>
    <row r="28" spans="1:25" ht="15">
      <c r="A28" s="299" t="s">
        <v>170</v>
      </c>
      <c r="B28" s="300">
        <v>4.3</v>
      </c>
      <c r="C28" s="305">
        <v>99.74</v>
      </c>
      <c r="D28" s="305">
        <v>105.74</v>
      </c>
      <c r="E28" s="305">
        <v>106.15</v>
      </c>
      <c r="F28" s="305">
        <v>112.83</v>
      </c>
      <c r="G28" s="305">
        <v>112.89</v>
      </c>
      <c r="H28" s="305">
        <v>112.87</v>
      </c>
      <c r="I28" s="305">
        <v>6.42</v>
      </c>
      <c r="J28" s="305">
        <v>0.38</v>
      </c>
      <c r="K28" s="305">
        <v>6.34</v>
      </c>
      <c r="L28" s="305">
        <v>-0.01</v>
      </c>
      <c r="N28"/>
      <c r="O28"/>
      <c r="P28"/>
      <c r="Q28"/>
      <c r="R28"/>
      <c r="S28"/>
      <c r="T28"/>
      <c r="U28"/>
      <c r="V28"/>
      <c r="W28"/>
      <c r="X28"/>
      <c r="Y28"/>
    </row>
    <row r="29" spans="1:25" ht="15">
      <c r="A29" s="299" t="s">
        <v>171</v>
      </c>
      <c r="B29" s="300">
        <v>3.47</v>
      </c>
      <c r="C29" s="305">
        <v>99.81</v>
      </c>
      <c r="D29" s="305">
        <v>101.64</v>
      </c>
      <c r="E29" s="305">
        <v>101.51</v>
      </c>
      <c r="F29" s="305">
        <v>105.42</v>
      </c>
      <c r="G29" s="305">
        <v>105.42</v>
      </c>
      <c r="H29" s="305">
        <v>105.42</v>
      </c>
      <c r="I29" s="305">
        <v>1.7</v>
      </c>
      <c r="J29" s="305">
        <v>-0.13</v>
      </c>
      <c r="K29" s="305">
        <v>3.85</v>
      </c>
      <c r="L29" s="305">
        <v>0</v>
      </c>
      <c r="N29"/>
      <c r="O29"/>
      <c r="P29"/>
      <c r="Q29"/>
      <c r="R29"/>
      <c r="S29"/>
      <c r="T29"/>
      <c r="U29"/>
      <c r="V29"/>
      <c r="W29"/>
      <c r="X29"/>
      <c r="Y29"/>
    </row>
    <row r="30" spans="1:25" ht="15">
      <c r="A30" s="299" t="s">
        <v>172</v>
      </c>
      <c r="B30" s="300">
        <v>5.34</v>
      </c>
      <c r="C30" s="305">
        <v>99.57</v>
      </c>
      <c r="D30" s="305">
        <v>106.21</v>
      </c>
      <c r="E30" s="305">
        <v>104.64</v>
      </c>
      <c r="F30" s="305">
        <v>100.2</v>
      </c>
      <c r="G30" s="305">
        <v>100.2</v>
      </c>
      <c r="H30" s="305">
        <v>101.19</v>
      </c>
      <c r="I30" s="305">
        <v>5.1</v>
      </c>
      <c r="J30" s="305">
        <v>-1.48</v>
      </c>
      <c r="K30" s="305">
        <v>-3.29</v>
      </c>
      <c r="L30" s="305">
        <v>0.99</v>
      </c>
      <c r="N30"/>
      <c r="O30"/>
      <c r="P30"/>
      <c r="Q30"/>
      <c r="R30"/>
      <c r="S30"/>
      <c r="T30"/>
      <c r="U30"/>
      <c r="V30"/>
      <c r="W30"/>
      <c r="X30"/>
      <c r="Y30"/>
    </row>
    <row r="31" spans="1:25" ht="15">
      <c r="A31" s="299" t="s">
        <v>173</v>
      </c>
      <c r="B31" s="300">
        <v>2.82</v>
      </c>
      <c r="C31" s="305">
        <v>99.86</v>
      </c>
      <c r="D31" s="305">
        <v>105.61</v>
      </c>
      <c r="E31" s="305">
        <v>106.08</v>
      </c>
      <c r="F31" s="305">
        <v>105.02</v>
      </c>
      <c r="G31" s="305">
        <v>105.02</v>
      </c>
      <c r="H31" s="305">
        <v>105.02</v>
      </c>
      <c r="I31" s="305">
        <v>6.23</v>
      </c>
      <c r="J31" s="305">
        <v>0.44</v>
      </c>
      <c r="K31" s="305">
        <v>-1</v>
      </c>
      <c r="L31" s="305">
        <v>0</v>
      </c>
      <c r="N31"/>
      <c r="O31"/>
      <c r="P31"/>
      <c r="Q31"/>
      <c r="R31"/>
      <c r="S31"/>
      <c r="T31"/>
      <c r="U31"/>
      <c r="V31"/>
      <c r="W31"/>
      <c r="X31"/>
      <c r="Y31"/>
    </row>
    <row r="32" spans="1:25" ht="15">
      <c r="A32" s="299" t="s">
        <v>174</v>
      </c>
      <c r="B32" s="300">
        <v>2.46</v>
      </c>
      <c r="C32" s="305">
        <v>99.93</v>
      </c>
      <c r="D32" s="305">
        <v>103.65</v>
      </c>
      <c r="E32" s="305">
        <v>103.63</v>
      </c>
      <c r="F32" s="305">
        <v>106.92</v>
      </c>
      <c r="G32" s="305">
        <v>106.92</v>
      </c>
      <c r="H32" s="305">
        <v>106.92</v>
      </c>
      <c r="I32" s="305">
        <v>3.7</v>
      </c>
      <c r="J32" s="305">
        <v>-0.01</v>
      </c>
      <c r="K32" s="305">
        <v>3.17</v>
      </c>
      <c r="L32" s="305">
        <v>0</v>
      </c>
      <c r="N32"/>
      <c r="O32"/>
      <c r="P32"/>
      <c r="Q32"/>
      <c r="R32"/>
      <c r="S32"/>
      <c r="T32"/>
      <c r="U32"/>
      <c r="V32"/>
      <c r="W32"/>
      <c r="X32"/>
      <c r="Y32"/>
    </row>
    <row r="33" spans="1:25" ht="15">
      <c r="A33" s="299" t="s">
        <v>175</v>
      </c>
      <c r="B33" s="300">
        <v>7.41</v>
      </c>
      <c r="C33" s="305">
        <v>97.07</v>
      </c>
      <c r="D33" s="305">
        <v>109.16</v>
      </c>
      <c r="E33" s="305">
        <v>109.34</v>
      </c>
      <c r="F33" s="305">
        <v>120.08</v>
      </c>
      <c r="G33" s="305">
        <v>120.08</v>
      </c>
      <c r="H33" s="305">
        <v>120.08</v>
      </c>
      <c r="I33" s="305">
        <v>12.63</v>
      </c>
      <c r="J33" s="305">
        <v>0.16</v>
      </c>
      <c r="K33" s="305">
        <v>9.83</v>
      </c>
      <c r="L33" s="305">
        <v>0</v>
      </c>
      <c r="N33"/>
      <c r="O33"/>
      <c r="P33"/>
      <c r="Q33"/>
      <c r="R33"/>
      <c r="S33"/>
      <c r="T33"/>
      <c r="U33"/>
      <c r="V33"/>
      <c r="W33"/>
      <c r="X33"/>
      <c r="Y33"/>
    </row>
    <row r="34" spans="1:25" ht="15">
      <c r="A34" s="299" t="s">
        <v>176</v>
      </c>
      <c r="B34" s="300">
        <v>2.81</v>
      </c>
      <c r="C34" s="305">
        <v>100</v>
      </c>
      <c r="D34" s="305">
        <v>100.95</v>
      </c>
      <c r="E34" s="305">
        <v>101.99</v>
      </c>
      <c r="F34" s="305">
        <v>113.76</v>
      </c>
      <c r="G34" s="305">
        <v>111.5</v>
      </c>
      <c r="H34" s="305">
        <v>113.15</v>
      </c>
      <c r="I34" s="305">
        <v>2</v>
      </c>
      <c r="J34" s="305">
        <v>1.03</v>
      </c>
      <c r="K34" s="305">
        <v>10.94</v>
      </c>
      <c r="L34" s="305">
        <v>1.48</v>
      </c>
      <c r="N34"/>
      <c r="O34"/>
      <c r="P34"/>
      <c r="Q34"/>
      <c r="R34"/>
      <c r="S34"/>
      <c r="T34"/>
      <c r="U34"/>
      <c r="V34"/>
      <c r="W34"/>
      <c r="X34"/>
      <c r="Y34"/>
    </row>
    <row r="35" spans="1:25" ht="15">
      <c r="A35" s="308"/>
      <c r="B35" s="300"/>
      <c r="C35" s="309"/>
      <c r="D35" s="309"/>
      <c r="E35" s="309"/>
      <c r="F35" s="309"/>
      <c r="G35" s="309"/>
      <c r="H35" s="309"/>
      <c r="I35" s="309"/>
      <c r="J35" s="309"/>
      <c r="K35" s="309"/>
      <c r="L35" s="309"/>
      <c r="N35"/>
      <c r="O35"/>
      <c r="P35"/>
      <c r="Q35"/>
      <c r="R35"/>
      <c r="S35"/>
      <c r="T35"/>
      <c r="U35"/>
      <c r="V35"/>
      <c r="W35"/>
      <c r="X35"/>
      <c r="Y35"/>
    </row>
    <row r="36" spans="1:25" ht="15">
      <c r="A36" s="1418" t="s">
        <v>177</v>
      </c>
      <c r="B36" s="1419"/>
      <c r="C36" s="1419"/>
      <c r="D36" s="1419"/>
      <c r="E36" s="1419"/>
      <c r="F36" s="1419"/>
      <c r="G36" s="1419"/>
      <c r="H36" s="1419"/>
      <c r="I36" s="1419"/>
      <c r="J36" s="1419"/>
      <c r="K36" s="1419"/>
      <c r="L36" s="1420"/>
      <c r="N36"/>
      <c r="O36"/>
      <c r="P36"/>
      <c r="Q36"/>
      <c r="R36"/>
      <c r="S36"/>
      <c r="T36"/>
      <c r="U36"/>
      <c r="V36"/>
      <c r="W36"/>
      <c r="X36"/>
      <c r="Y36"/>
    </row>
    <row r="37" spans="1:25" ht="15">
      <c r="A37" s="310" t="s">
        <v>152</v>
      </c>
      <c r="B37" s="311">
        <v>100</v>
      </c>
      <c r="C37" s="303">
        <v>98.55</v>
      </c>
      <c r="D37" s="303">
        <v>112.25</v>
      </c>
      <c r="E37" s="303">
        <v>112.13</v>
      </c>
      <c r="F37" s="303">
        <v>115.82</v>
      </c>
      <c r="G37" s="303">
        <v>115.08</v>
      </c>
      <c r="H37" s="303">
        <v>114.3</v>
      </c>
      <c r="I37" s="303">
        <v>13.78</v>
      </c>
      <c r="J37" s="303">
        <v>-0.11</v>
      </c>
      <c r="K37" s="303">
        <v>1.94</v>
      </c>
      <c r="L37" s="303">
        <v>-0.67</v>
      </c>
      <c r="N37"/>
      <c r="O37"/>
      <c r="P37"/>
      <c r="Q37"/>
      <c r="R37"/>
      <c r="S37"/>
      <c r="T37"/>
      <c r="U37"/>
      <c r="V37"/>
      <c r="W37"/>
      <c r="X37"/>
      <c r="Y37"/>
    </row>
    <row r="38" spans="1:25" ht="15">
      <c r="A38" s="312" t="s">
        <v>153</v>
      </c>
      <c r="B38" s="313">
        <v>39.77</v>
      </c>
      <c r="C38" s="305">
        <v>97.16</v>
      </c>
      <c r="D38" s="305">
        <v>115.62</v>
      </c>
      <c r="E38" s="305">
        <v>115.13</v>
      </c>
      <c r="F38" s="305">
        <v>117.4</v>
      </c>
      <c r="G38" s="305">
        <v>115.66</v>
      </c>
      <c r="H38" s="305">
        <v>113.44</v>
      </c>
      <c r="I38" s="305">
        <v>18.49</v>
      </c>
      <c r="J38" s="305">
        <v>-0.43</v>
      </c>
      <c r="K38" s="305">
        <v>-1.47</v>
      </c>
      <c r="L38" s="305">
        <v>-1.92</v>
      </c>
      <c r="N38"/>
      <c r="O38"/>
      <c r="P38"/>
      <c r="Q38"/>
      <c r="R38"/>
      <c r="S38"/>
      <c r="T38"/>
      <c r="U38"/>
      <c r="V38"/>
      <c r="W38"/>
      <c r="X38"/>
      <c r="Y38"/>
    </row>
    <row r="39" spans="1:25" ht="15">
      <c r="A39" s="312" t="s">
        <v>167</v>
      </c>
      <c r="B39" s="313">
        <v>60.23</v>
      </c>
      <c r="C39" s="305">
        <v>99.47</v>
      </c>
      <c r="D39" s="305">
        <v>110.08</v>
      </c>
      <c r="E39" s="305">
        <v>110.18</v>
      </c>
      <c r="F39" s="305">
        <v>114.79</v>
      </c>
      <c r="G39" s="305">
        <v>114.69</v>
      </c>
      <c r="H39" s="305">
        <v>114.87</v>
      </c>
      <c r="I39" s="305">
        <v>10.77</v>
      </c>
      <c r="J39" s="305">
        <v>0.09</v>
      </c>
      <c r="K39" s="305">
        <v>4.25</v>
      </c>
      <c r="L39" s="305">
        <v>0.15</v>
      </c>
      <c r="N39"/>
      <c r="O39"/>
      <c r="P39"/>
      <c r="Q39"/>
      <c r="R39"/>
      <c r="S39"/>
      <c r="T39"/>
      <c r="U39"/>
      <c r="V39"/>
      <c r="W39"/>
      <c r="X39"/>
      <c r="Y39"/>
    </row>
    <row r="40" spans="1:25" ht="15">
      <c r="A40" s="1421"/>
      <c r="B40" s="1422"/>
      <c r="C40" s="1422"/>
      <c r="D40" s="1422"/>
      <c r="E40" s="1422"/>
      <c r="F40" s="1422"/>
      <c r="G40" s="1422"/>
      <c r="H40" s="1422"/>
      <c r="I40" s="1422"/>
      <c r="J40" s="1422"/>
      <c r="K40" s="1422"/>
      <c r="L40" s="1423"/>
      <c r="N40"/>
      <c r="O40"/>
      <c r="P40"/>
      <c r="Q40"/>
      <c r="R40"/>
      <c r="S40"/>
      <c r="T40"/>
      <c r="U40"/>
      <c r="V40"/>
      <c r="W40"/>
      <c r="X40"/>
      <c r="Y40"/>
    </row>
    <row r="41" spans="1:25" ht="15">
      <c r="A41" s="1418" t="s">
        <v>178</v>
      </c>
      <c r="B41" s="1419"/>
      <c r="C41" s="1419"/>
      <c r="D41" s="1419"/>
      <c r="E41" s="1419"/>
      <c r="F41" s="1419"/>
      <c r="G41" s="1419"/>
      <c r="H41" s="1419"/>
      <c r="I41" s="1419"/>
      <c r="J41" s="1419"/>
      <c r="K41" s="1419"/>
      <c r="L41" s="1420"/>
      <c r="N41"/>
      <c r="O41"/>
      <c r="P41"/>
      <c r="Q41"/>
      <c r="R41"/>
      <c r="S41"/>
      <c r="T41"/>
      <c r="U41"/>
      <c r="V41"/>
      <c r="W41"/>
      <c r="X41"/>
      <c r="Y41"/>
    </row>
    <row r="42" spans="1:25" ht="15">
      <c r="A42" s="301" t="s">
        <v>152</v>
      </c>
      <c r="B42" s="302">
        <v>100</v>
      </c>
      <c r="C42" s="303">
        <v>98.4</v>
      </c>
      <c r="D42" s="303">
        <v>109.64</v>
      </c>
      <c r="E42" s="303">
        <v>108.97</v>
      </c>
      <c r="F42" s="303">
        <v>115.33</v>
      </c>
      <c r="G42" s="303">
        <v>113.71</v>
      </c>
      <c r="H42" s="303">
        <v>111.96</v>
      </c>
      <c r="I42" s="303">
        <v>10.74</v>
      </c>
      <c r="J42" s="303">
        <v>-0.61</v>
      </c>
      <c r="K42" s="303">
        <v>2.75</v>
      </c>
      <c r="L42" s="303">
        <v>-1.53</v>
      </c>
      <c r="N42"/>
      <c r="O42"/>
      <c r="P42"/>
      <c r="Q42"/>
      <c r="R42"/>
      <c r="S42"/>
      <c r="T42"/>
      <c r="U42"/>
      <c r="V42"/>
      <c r="W42"/>
      <c r="X42"/>
      <c r="Y42"/>
    </row>
    <row r="43" spans="1:25" ht="15">
      <c r="A43" s="299" t="s">
        <v>153</v>
      </c>
      <c r="B43" s="300">
        <v>44.14</v>
      </c>
      <c r="C43" s="305">
        <v>97.09</v>
      </c>
      <c r="D43" s="305">
        <v>112.65</v>
      </c>
      <c r="E43" s="305">
        <v>110.27</v>
      </c>
      <c r="F43" s="305">
        <v>116.57</v>
      </c>
      <c r="G43" s="305">
        <v>113.05</v>
      </c>
      <c r="H43" s="305">
        <v>108.89</v>
      </c>
      <c r="I43" s="305">
        <v>13.58</v>
      </c>
      <c r="J43" s="305">
        <v>-2.12</v>
      </c>
      <c r="K43" s="305">
        <v>-1.25</v>
      </c>
      <c r="L43" s="305">
        <v>-3.68</v>
      </c>
      <c r="N43"/>
      <c r="O43"/>
      <c r="P43"/>
      <c r="Q43"/>
      <c r="R43"/>
      <c r="S43"/>
      <c r="T43"/>
      <c r="U43"/>
      <c r="V43"/>
      <c r="W43"/>
      <c r="X43"/>
      <c r="Y43"/>
    </row>
    <row r="44" spans="1:25" ht="15">
      <c r="A44" s="299" t="s">
        <v>167</v>
      </c>
      <c r="B44" s="300">
        <v>55.86</v>
      </c>
      <c r="C44" s="305">
        <v>99.46</v>
      </c>
      <c r="D44" s="305">
        <v>107.31</v>
      </c>
      <c r="E44" s="305">
        <v>107.96</v>
      </c>
      <c r="F44" s="305">
        <v>114.36</v>
      </c>
      <c r="G44" s="305">
        <v>114.23</v>
      </c>
      <c r="H44" s="305">
        <v>114.46</v>
      </c>
      <c r="I44" s="305">
        <v>8.55</v>
      </c>
      <c r="J44" s="305">
        <v>0.6</v>
      </c>
      <c r="K44" s="305">
        <v>6.02</v>
      </c>
      <c r="L44" s="305">
        <v>0.19</v>
      </c>
      <c r="N44"/>
      <c r="O44"/>
      <c r="P44"/>
      <c r="Q44"/>
      <c r="R44"/>
      <c r="S44"/>
      <c r="T44"/>
      <c r="U44"/>
      <c r="V44"/>
      <c r="W44"/>
      <c r="X44"/>
      <c r="Y44"/>
    </row>
    <row r="45" spans="1:25" ht="15">
      <c r="A45" s="1424"/>
      <c r="B45" s="1425"/>
      <c r="C45" s="1425"/>
      <c r="D45" s="1425"/>
      <c r="E45" s="1425"/>
      <c r="F45" s="1425"/>
      <c r="G45" s="1425"/>
      <c r="H45" s="1425"/>
      <c r="I45" s="1425"/>
      <c r="J45" s="1425"/>
      <c r="K45" s="1425"/>
      <c r="L45" s="1426"/>
      <c r="N45"/>
      <c r="O45"/>
      <c r="P45"/>
      <c r="Q45"/>
      <c r="R45"/>
      <c r="S45"/>
      <c r="T45"/>
      <c r="U45"/>
      <c r="V45"/>
      <c r="W45"/>
      <c r="X45"/>
      <c r="Y45"/>
    </row>
    <row r="46" spans="1:25" ht="15">
      <c r="A46" s="1418" t="s">
        <v>179</v>
      </c>
      <c r="B46" s="1419"/>
      <c r="C46" s="1419"/>
      <c r="D46" s="1419"/>
      <c r="E46" s="1419"/>
      <c r="F46" s="1419"/>
      <c r="G46" s="1419"/>
      <c r="H46" s="1419"/>
      <c r="I46" s="1419"/>
      <c r="J46" s="1419"/>
      <c r="K46" s="1419"/>
      <c r="L46" s="1420"/>
      <c r="N46"/>
      <c r="O46"/>
      <c r="P46"/>
      <c r="Q46"/>
      <c r="R46"/>
      <c r="S46"/>
      <c r="T46"/>
      <c r="U46"/>
      <c r="V46"/>
      <c r="W46"/>
      <c r="X46"/>
      <c r="Y46"/>
    </row>
    <row r="47" spans="1:25" ht="15">
      <c r="A47" s="301" t="s">
        <v>152</v>
      </c>
      <c r="B47" s="302">
        <v>100</v>
      </c>
      <c r="C47" s="303">
        <v>98.85</v>
      </c>
      <c r="D47" s="303">
        <v>111.61</v>
      </c>
      <c r="E47" s="303">
        <v>110.77</v>
      </c>
      <c r="F47" s="303">
        <v>118.1</v>
      </c>
      <c r="G47" s="303">
        <v>117.86</v>
      </c>
      <c r="H47" s="303">
        <v>117.12</v>
      </c>
      <c r="I47" s="303">
        <v>12.06</v>
      </c>
      <c r="J47" s="303">
        <v>-0.75</v>
      </c>
      <c r="K47" s="303">
        <v>5.73</v>
      </c>
      <c r="L47" s="303">
        <v>-0.62</v>
      </c>
      <c r="N47"/>
      <c r="O47"/>
      <c r="P47"/>
      <c r="Q47"/>
      <c r="R47"/>
      <c r="S47"/>
      <c r="T47"/>
      <c r="U47"/>
      <c r="V47"/>
      <c r="W47"/>
      <c r="X47"/>
      <c r="Y47"/>
    </row>
    <row r="48" spans="1:25" ht="15">
      <c r="A48" s="299" t="s">
        <v>153</v>
      </c>
      <c r="B48" s="300">
        <v>46.88</v>
      </c>
      <c r="C48" s="305">
        <v>98.13</v>
      </c>
      <c r="D48" s="305">
        <v>113.94</v>
      </c>
      <c r="E48" s="305">
        <v>112.03</v>
      </c>
      <c r="F48" s="305">
        <v>115.93</v>
      </c>
      <c r="G48" s="305">
        <v>115.59</v>
      </c>
      <c r="H48" s="305">
        <v>113.81</v>
      </c>
      <c r="I48" s="305">
        <v>14.16</v>
      </c>
      <c r="J48" s="305">
        <v>-1.68</v>
      </c>
      <c r="K48" s="305">
        <v>1.59</v>
      </c>
      <c r="L48" s="305">
        <v>-1.54</v>
      </c>
      <c r="N48"/>
      <c r="O48"/>
      <c r="P48"/>
      <c r="Q48"/>
      <c r="R48"/>
      <c r="S48"/>
      <c r="T48"/>
      <c r="U48"/>
      <c r="V48"/>
      <c r="W48"/>
      <c r="X48"/>
      <c r="Y48"/>
    </row>
    <row r="49" spans="1:25" ht="15">
      <c r="A49" s="299" t="s">
        <v>167</v>
      </c>
      <c r="B49" s="300">
        <v>53.12</v>
      </c>
      <c r="C49" s="305">
        <v>99.5</v>
      </c>
      <c r="D49" s="305">
        <v>109.59</v>
      </c>
      <c r="E49" s="305">
        <v>109.68</v>
      </c>
      <c r="F49" s="305">
        <v>120.04</v>
      </c>
      <c r="G49" s="305">
        <v>119.9</v>
      </c>
      <c r="H49" s="305">
        <v>120.13</v>
      </c>
      <c r="I49" s="305">
        <v>10.23</v>
      </c>
      <c r="J49" s="305">
        <v>0.08</v>
      </c>
      <c r="K49" s="305">
        <v>9.53</v>
      </c>
      <c r="L49" s="305">
        <v>0.19</v>
      </c>
      <c r="N49"/>
      <c r="O49"/>
      <c r="P49"/>
      <c r="Q49"/>
      <c r="R49"/>
      <c r="S49"/>
      <c r="T49"/>
      <c r="U49"/>
      <c r="V49"/>
      <c r="W49"/>
      <c r="X49"/>
      <c r="Y49"/>
    </row>
    <row r="50" spans="1:25" ht="15">
      <c r="A50" s="1424"/>
      <c r="B50" s="1425"/>
      <c r="C50" s="1425"/>
      <c r="D50" s="1425"/>
      <c r="E50" s="1425"/>
      <c r="F50" s="1425"/>
      <c r="G50" s="1425"/>
      <c r="H50" s="1425"/>
      <c r="I50" s="1425"/>
      <c r="J50" s="1425"/>
      <c r="K50" s="1425"/>
      <c r="L50" s="1426"/>
      <c r="N50"/>
      <c r="O50"/>
      <c r="P50"/>
      <c r="Q50"/>
      <c r="R50"/>
      <c r="S50"/>
      <c r="T50"/>
      <c r="U50"/>
      <c r="V50"/>
      <c r="W50"/>
      <c r="X50"/>
      <c r="Y50"/>
    </row>
    <row r="51" spans="1:25" ht="15">
      <c r="A51" s="1418" t="s">
        <v>180</v>
      </c>
      <c r="B51" s="1419"/>
      <c r="C51" s="1419"/>
      <c r="D51" s="1419"/>
      <c r="E51" s="1419"/>
      <c r="F51" s="1419"/>
      <c r="G51" s="1419"/>
      <c r="H51" s="1419"/>
      <c r="I51" s="1419"/>
      <c r="J51" s="1419"/>
      <c r="K51" s="1419"/>
      <c r="L51" s="1420"/>
      <c r="N51"/>
      <c r="O51"/>
      <c r="P51"/>
      <c r="Q51"/>
      <c r="R51"/>
      <c r="S51"/>
      <c r="T51"/>
      <c r="U51"/>
      <c r="V51"/>
      <c r="W51"/>
      <c r="X51"/>
      <c r="Y51"/>
    </row>
    <row r="52" spans="1:25" ht="15">
      <c r="A52" s="301" t="s">
        <v>152</v>
      </c>
      <c r="B52" s="302">
        <v>100</v>
      </c>
      <c r="C52" s="303">
        <v>99.25</v>
      </c>
      <c r="D52" s="303">
        <v>109.93</v>
      </c>
      <c r="E52" s="303">
        <v>109.18</v>
      </c>
      <c r="F52" s="303">
        <v>114.13</v>
      </c>
      <c r="G52" s="303">
        <v>114.01</v>
      </c>
      <c r="H52" s="303">
        <v>113.81</v>
      </c>
      <c r="I52" s="303">
        <v>10</v>
      </c>
      <c r="J52" s="303">
        <v>-0.68</v>
      </c>
      <c r="K52" s="303">
        <v>4.24</v>
      </c>
      <c r="L52" s="303">
        <v>-0.17</v>
      </c>
      <c r="N52"/>
      <c r="O52"/>
      <c r="P52"/>
      <c r="Q52"/>
      <c r="R52"/>
      <c r="S52"/>
      <c r="T52"/>
      <c r="U52"/>
      <c r="V52"/>
      <c r="W52"/>
      <c r="X52"/>
      <c r="Y52"/>
    </row>
    <row r="53" spans="1:25" ht="15">
      <c r="A53" s="299" t="s">
        <v>153</v>
      </c>
      <c r="B53" s="300">
        <v>59.53</v>
      </c>
      <c r="C53" s="305">
        <v>98.91</v>
      </c>
      <c r="D53" s="305">
        <v>111.86</v>
      </c>
      <c r="E53" s="305">
        <v>110.3</v>
      </c>
      <c r="F53" s="305">
        <v>113.02</v>
      </c>
      <c r="G53" s="305">
        <v>113</v>
      </c>
      <c r="H53" s="305">
        <v>112.58</v>
      </c>
      <c r="I53" s="305">
        <v>11.51</v>
      </c>
      <c r="J53" s="305">
        <v>-1.4</v>
      </c>
      <c r="K53" s="305">
        <v>2.07</v>
      </c>
      <c r="L53" s="305">
        <v>-0.37</v>
      </c>
      <c r="N53"/>
      <c r="O53"/>
      <c r="P53"/>
      <c r="Q53"/>
      <c r="R53"/>
      <c r="S53"/>
      <c r="T53"/>
      <c r="U53"/>
      <c r="V53"/>
      <c r="W53"/>
      <c r="X53"/>
      <c r="Y53"/>
    </row>
    <row r="54" spans="1:25" ht="15">
      <c r="A54" s="299" t="s">
        <v>167</v>
      </c>
      <c r="B54" s="300">
        <v>40.47</v>
      </c>
      <c r="C54" s="305">
        <v>99.76</v>
      </c>
      <c r="D54" s="305">
        <v>107.14</v>
      </c>
      <c r="E54" s="305">
        <v>107.56</v>
      </c>
      <c r="F54" s="305">
        <v>115.79</v>
      </c>
      <c r="G54" s="305">
        <v>115.5</v>
      </c>
      <c r="H54" s="305">
        <v>115.63</v>
      </c>
      <c r="I54" s="305">
        <v>7.82</v>
      </c>
      <c r="J54" s="305">
        <v>0.39</v>
      </c>
      <c r="K54" s="305">
        <v>7.5</v>
      </c>
      <c r="L54" s="305">
        <v>0.11</v>
      </c>
      <c r="N54"/>
      <c r="O54"/>
      <c r="P54"/>
      <c r="Q54"/>
      <c r="R54"/>
      <c r="S54"/>
      <c r="T54"/>
      <c r="U54"/>
      <c r="V54"/>
      <c r="W54"/>
      <c r="X54"/>
      <c r="Y54"/>
    </row>
    <row r="55" spans="14:25" ht="15">
      <c r="N55"/>
      <c r="O55"/>
      <c r="P55"/>
      <c r="Q55"/>
      <c r="R55"/>
      <c r="S55"/>
      <c r="T55"/>
      <c r="U55"/>
      <c r="V55"/>
      <c r="W55"/>
      <c r="X55"/>
      <c r="Y55"/>
    </row>
  </sheetData>
  <sheetProtection/>
  <mergeCells count="16">
    <mergeCell ref="A51:L51"/>
    <mergeCell ref="A36:L36"/>
    <mergeCell ref="A40:L40"/>
    <mergeCell ref="A41:L41"/>
    <mergeCell ref="A45:L45"/>
    <mergeCell ref="A46:L46"/>
    <mergeCell ref="A50:L50"/>
    <mergeCell ref="A1:L1"/>
    <mergeCell ref="A2:L2"/>
    <mergeCell ref="A3:L3"/>
    <mergeCell ref="A4:L4"/>
    <mergeCell ref="A5:A6"/>
    <mergeCell ref="B5:B6"/>
    <mergeCell ref="D5:E5"/>
    <mergeCell ref="F5:H5"/>
    <mergeCell ref="I5:L5"/>
  </mergeCells>
  <printOptions horizontalCentered="1"/>
  <pageMargins left="0.75" right="0.7" top="0.25" bottom="0.23" header="0.3" footer="0.3"/>
  <pageSetup fitToHeight="1" fitToWidth="1" horizontalDpi="600" verticalDpi="600" orientation="portrait" scale="81" r:id="rId1"/>
</worksheet>
</file>

<file path=xl/worksheets/sheet20.xml><?xml version="1.0" encoding="utf-8"?>
<worksheet xmlns="http://schemas.openxmlformats.org/spreadsheetml/2006/main" xmlns:r="http://schemas.openxmlformats.org/officeDocument/2006/relationships">
  <sheetPr>
    <pageSetUpPr fitToPage="1"/>
  </sheetPr>
  <dimension ref="C1:O95"/>
  <sheetViews>
    <sheetView zoomScalePageLayoutView="0" workbookViewId="0" topLeftCell="A73">
      <selection activeCell="J93" sqref="J93"/>
    </sheetView>
  </sheetViews>
  <sheetFormatPr defaultColWidth="9.140625" defaultRowHeight="15"/>
  <cols>
    <col min="4" max="4" width="6.57421875" style="0" bestFit="1" customWidth="1"/>
    <col min="5" max="5" width="12.7109375" style="0" customWidth="1"/>
    <col min="6" max="6" width="13.7109375" style="0" bestFit="1" customWidth="1"/>
    <col min="7" max="8" width="9.28125" style="0" bestFit="1" customWidth="1"/>
    <col min="9" max="9" width="9.421875" style="0" bestFit="1" customWidth="1"/>
    <col min="10" max="15" width="9.28125" style="0" bestFit="1" customWidth="1"/>
  </cols>
  <sheetData>
    <row r="1" spans="5:12" ht="15">
      <c r="E1" s="1502" t="s">
        <v>649</v>
      </c>
      <c r="F1" s="1502"/>
      <c r="G1" s="1502"/>
      <c r="H1" s="1502"/>
      <c r="I1" s="1502"/>
      <c r="J1" s="1502"/>
      <c r="K1" s="1502"/>
      <c r="L1" s="1502"/>
    </row>
    <row r="2" spans="5:12" ht="16.5" thickBot="1">
      <c r="E2" s="1581" t="s">
        <v>652</v>
      </c>
      <c r="F2" s="1582"/>
      <c r="G2" s="1582"/>
      <c r="H2" s="1582"/>
      <c r="I2" s="1582"/>
      <c r="J2" s="1582"/>
      <c r="K2" s="1582"/>
      <c r="L2" s="1582"/>
    </row>
    <row r="3" spans="5:12" ht="15.75" thickTop="1">
      <c r="E3" s="1583" t="s">
        <v>653</v>
      </c>
      <c r="F3" s="1585" t="s">
        <v>548</v>
      </c>
      <c r="G3" s="1587" t="s">
        <v>654</v>
      </c>
      <c r="H3" s="1587"/>
      <c r="I3" s="1587"/>
      <c r="J3" s="1588" t="s">
        <v>655</v>
      </c>
      <c r="K3" s="1587"/>
      <c r="L3" s="1589"/>
    </row>
    <row r="4" spans="5:12" ht="15.75" thickBot="1">
      <c r="E4" s="1584"/>
      <c r="F4" s="1586"/>
      <c r="G4" s="751" t="s">
        <v>656</v>
      </c>
      <c r="H4" s="751" t="s">
        <v>657</v>
      </c>
      <c r="I4" s="751" t="s">
        <v>658</v>
      </c>
      <c r="J4" s="752" t="s">
        <v>656</v>
      </c>
      <c r="K4" s="751" t="s">
        <v>657</v>
      </c>
      <c r="L4" s="753" t="s">
        <v>658</v>
      </c>
    </row>
    <row r="5" spans="5:12" ht="15">
      <c r="E5" s="1576" t="s">
        <v>537</v>
      </c>
      <c r="F5" s="754" t="s">
        <v>551</v>
      </c>
      <c r="G5" s="755">
        <v>72.1</v>
      </c>
      <c r="H5" s="755">
        <v>72.7</v>
      </c>
      <c r="I5" s="755">
        <v>72.4</v>
      </c>
      <c r="J5" s="755">
        <v>71.1071875</v>
      </c>
      <c r="K5" s="755">
        <v>71.7071875</v>
      </c>
      <c r="L5" s="756">
        <v>71.4071875</v>
      </c>
    </row>
    <row r="6" spans="5:12" ht="15">
      <c r="E6" s="1577"/>
      <c r="F6" s="754" t="s">
        <v>552</v>
      </c>
      <c r="G6" s="755">
        <v>75.6</v>
      </c>
      <c r="H6" s="755">
        <v>76.2</v>
      </c>
      <c r="I6" s="755">
        <v>75.9</v>
      </c>
      <c r="J6" s="755">
        <v>73.61709677419353</v>
      </c>
      <c r="K6" s="755">
        <v>74.21709677419355</v>
      </c>
      <c r="L6" s="756">
        <v>73.91709677419354</v>
      </c>
    </row>
    <row r="7" spans="5:12" ht="15">
      <c r="E7" s="1577"/>
      <c r="F7" s="754" t="s">
        <v>553</v>
      </c>
      <c r="G7" s="755">
        <v>78.1</v>
      </c>
      <c r="H7" s="755">
        <v>78.7</v>
      </c>
      <c r="I7" s="755">
        <v>78.4</v>
      </c>
      <c r="J7" s="755">
        <v>77.85466666666666</v>
      </c>
      <c r="K7" s="755">
        <v>78.45466666666667</v>
      </c>
      <c r="L7" s="756">
        <v>78.15466666666666</v>
      </c>
    </row>
    <row r="8" spans="5:12" ht="15">
      <c r="E8" s="1577"/>
      <c r="F8" s="754" t="s">
        <v>554</v>
      </c>
      <c r="G8" s="755">
        <v>80.74</v>
      </c>
      <c r="H8" s="755">
        <v>81.34</v>
      </c>
      <c r="I8" s="755">
        <v>81.04</v>
      </c>
      <c r="J8" s="755">
        <v>78.98333333333333</v>
      </c>
      <c r="K8" s="755">
        <v>79.58333333333333</v>
      </c>
      <c r="L8" s="756">
        <v>79.28333333333333</v>
      </c>
    </row>
    <row r="9" spans="5:12" ht="15">
      <c r="E9" s="1577"/>
      <c r="F9" s="754" t="s">
        <v>555</v>
      </c>
      <c r="G9" s="755">
        <v>85.51</v>
      </c>
      <c r="H9" s="755">
        <v>86.11</v>
      </c>
      <c r="I9" s="755">
        <v>85.81</v>
      </c>
      <c r="J9" s="755">
        <v>82.69724137931034</v>
      </c>
      <c r="K9" s="755">
        <v>83.29724137931034</v>
      </c>
      <c r="L9" s="756">
        <v>82.99724137931034</v>
      </c>
    </row>
    <row r="10" spans="5:12" ht="15">
      <c r="E10" s="1577"/>
      <c r="F10" s="754" t="s">
        <v>556</v>
      </c>
      <c r="G10" s="755">
        <v>81.9</v>
      </c>
      <c r="H10" s="755">
        <v>82.5</v>
      </c>
      <c r="I10" s="755">
        <v>82.2</v>
      </c>
      <c r="J10" s="755">
        <v>84.16366666666666</v>
      </c>
      <c r="K10" s="755">
        <v>84.76366666666667</v>
      </c>
      <c r="L10" s="756">
        <v>84.46366666666665</v>
      </c>
    </row>
    <row r="11" spans="5:12" ht="15">
      <c r="E11" s="1577"/>
      <c r="F11" s="754" t="s">
        <v>557</v>
      </c>
      <c r="G11" s="755">
        <v>79.05</v>
      </c>
      <c r="H11" s="755">
        <v>79.65</v>
      </c>
      <c r="I11" s="755">
        <v>79.35</v>
      </c>
      <c r="J11" s="755">
        <v>79.45551724137931</v>
      </c>
      <c r="K11" s="755">
        <v>80.0555172413793</v>
      </c>
      <c r="L11" s="756">
        <v>79.75551724137931</v>
      </c>
    </row>
    <row r="12" spans="5:12" ht="15">
      <c r="E12" s="1577"/>
      <c r="F12" s="754" t="s">
        <v>558</v>
      </c>
      <c r="G12" s="755">
        <v>79.55</v>
      </c>
      <c r="H12" s="755">
        <v>80.15</v>
      </c>
      <c r="I12" s="755">
        <v>79.85</v>
      </c>
      <c r="J12" s="755">
        <v>78.76</v>
      </c>
      <c r="K12" s="755">
        <v>79.36</v>
      </c>
      <c r="L12" s="756">
        <v>79.06</v>
      </c>
    </row>
    <row r="13" spans="5:12" ht="15">
      <c r="E13" s="1577"/>
      <c r="F13" s="754" t="s">
        <v>559</v>
      </c>
      <c r="G13" s="755">
        <v>82.13</v>
      </c>
      <c r="H13" s="755">
        <v>82.73</v>
      </c>
      <c r="I13" s="755">
        <v>82.43</v>
      </c>
      <c r="J13" s="755">
        <v>80.99233333333332</v>
      </c>
      <c r="K13" s="755">
        <v>81.59233333333334</v>
      </c>
      <c r="L13" s="756">
        <v>81.29233333333333</v>
      </c>
    </row>
    <row r="14" spans="5:12" ht="15">
      <c r="E14" s="1577"/>
      <c r="F14" s="754" t="s">
        <v>560</v>
      </c>
      <c r="G14" s="755">
        <v>85.32</v>
      </c>
      <c r="H14" s="755">
        <v>85.92</v>
      </c>
      <c r="I14" s="755">
        <v>85.62</v>
      </c>
      <c r="J14" s="755">
        <v>83.74677419354839</v>
      </c>
      <c r="K14" s="755">
        <v>84.34677419354838</v>
      </c>
      <c r="L14" s="756">
        <v>84.04677419354839</v>
      </c>
    </row>
    <row r="15" spans="5:12" ht="15">
      <c r="E15" s="1577"/>
      <c r="F15" s="754" t="s">
        <v>561</v>
      </c>
      <c r="G15" s="757">
        <v>88.6</v>
      </c>
      <c r="H15" s="755">
        <v>89.2</v>
      </c>
      <c r="I15" s="757">
        <v>88.9</v>
      </c>
      <c r="J15" s="755">
        <v>88.0559375</v>
      </c>
      <c r="K15" s="757">
        <v>88.6559375</v>
      </c>
      <c r="L15" s="756">
        <v>88.3559375</v>
      </c>
    </row>
    <row r="16" spans="5:12" ht="15">
      <c r="E16" s="1577"/>
      <c r="F16" s="758" t="s">
        <v>562</v>
      </c>
      <c r="G16" s="759">
        <v>88.6</v>
      </c>
      <c r="H16" s="759">
        <v>89.2</v>
      </c>
      <c r="I16" s="759">
        <v>88.9</v>
      </c>
      <c r="J16" s="759">
        <v>89.20290322580645</v>
      </c>
      <c r="K16" s="759">
        <v>89.80290322580646</v>
      </c>
      <c r="L16" s="760">
        <v>89.50290322580645</v>
      </c>
    </row>
    <row r="17" spans="5:12" ht="15.75" thickBot="1">
      <c r="E17" s="1578"/>
      <c r="F17" s="761" t="s">
        <v>659</v>
      </c>
      <c r="G17" s="762">
        <v>81.43333333333332</v>
      </c>
      <c r="H17" s="762">
        <v>82.03333333333335</v>
      </c>
      <c r="I17" s="762">
        <v>81.73333333333333</v>
      </c>
      <c r="J17" s="762">
        <v>80.71972148451984</v>
      </c>
      <c r="K17" s="762">
        <v>81.31972148451985</v>
      </c>
      <c r="L17" s="763">
        <v>81.0197214845198</v>
      </c>
    </row>
    <row r="18" spans="5:12" ht="15">
      <c r="E18" s="1576" t="s">
        <v>538</v>
      </c>
      <c r="F18" s="754" t="s">
        <v>551</v>
      </c>
      <c r="G18" s="764">
        <v>88.75</v>
      </c>
      <c r="H18" s="764">
        <v>89.35</v>
      </c>
      <c r="I18" s="764">
        <v>89.05</v>
      </c>
      <c r="J18" s="765">
        <v>88.4484375</v>
      </c>
      <c r="K18" s="764">
        <v>89.0484375</v>
      </c>
      <c r="L18" s="766">
        <v>88.7484375</v>
      </c>
    </row>
    <row r="19" spans="5:12" ht="15">
      <c r="E19" s="1577"/>
      <c r="F19" s="754" t="s">
        <v>552</v>
      </c>
      <c r="G19" s="764">
        <v>87.23</v>
      </c>
      <c r="H19" s="764">
        <v>87.83</v>
      </c>
      <c r="I19" s="764">
        <v>87.53</v>
      </c>
      <c r="J19" s="765">
        <v>88.50096774193551</v>
      </c>
      <c r="K19" s="764">
        <v>89.10096774193548</v>
      </c>
      <c r="L19" s="766">
        <v>88.8009677419355</v>
      </c>
    </row>
    <row r="20" spans="5:12" ht="15">
      <c r="E20" s="1577"/>
      <c r="F20" s="754" t="s">
        <v>553</v>
      </c>
      <c r="G20" s="764">
        <v>84.6</v>
      </c>
      <c r="H20" s="764">
        <v>85.2</v>
      </c>
      <c r="I20" s="764">
        <v>84.9</v>
      </c>
      <c r="J20" s="765">
        <v>84.46933333333332</v>
      </c>
      <c r="K20" s="764">
        <v>85.06933333333333</v>
      </c>
      <c r="L20" s="766">
        <v>84.76933333333332</v>
      </c>
    </row>
    <row r="21" spans="5:12" ht="15">
      <c r="E21" s="1577"/>
      <c r="F21" s="754" t="s">
        <v>554</v>
      </c>
      <c r="G21" s="764">
        <v>87.64</v>
      </c>
      <c r="H21" s="764">
        <v>88.24</v>
      </c>
      <c r="I21" s="764">
        <v>87.94</v>
      </c>
      <c r="J21" s="765">
        <v>85.92666666666668</v>
      </c>
      <c r="K21" s="764">
        <v>86.52666666666666</v>
      </c>
      <c r="L21" s="766">
        <v>86.22666666666666</v>
      </c>
    </row>
    <row r="22" spans="5:12" ht="15">
      <c r="E22" s="1577"/>
      <c r="F22" s="754" t="s">
        <v>555</v>
      </c>
      <c r="G22" s="764">
        <v>86.61</v>
      </c>
      <c r="H22" s="764">
        <v>87.21</v>
      </c>
      <c r="I22" s="764">
        <v>86.91</v>
      </c>
      <c r="J22" s="765">
        <v>87.38366666666667</v>
      </c>
      <c r="K22" s="764">
        <v>87.98366666666668</v>
      </c>
      <c r="L22" s="766">
        <v>87.68366666666668</v>
      </c>
    </row>
    <row r="23" spans="5:12" ht="15">
      <c r="E23" s="1577"/>
      <c r="F23" s="754" t="s">
        <v>556</v>
      </c>
      <c r="G23" s="764">
        <v>87.1</v>
      </c>
      <c r="H23" s="764">
        <v>87.7</v>
      </c>
      <c r="I23" s="764">
        <v>87.4</v>
      </c>
      <c r="J23" s="765">
        <v>87.40275862068967</v>
      </c>
      <c r="K23" s="764">
        <v>88.00275862068963</v>
      </c>
      <c r="L23" s="766">
        <v>87.70275862068965</v>
      </c>
    </row>
    <row r="24" spans="5:12" ht="15">
      <c r="E24" s="1577"/>
      <c r="F24" s="754" t="s">
        <v>557</v>
      </c>
      <c r="G24" s="764">
        <v>85.3</v>
      </c>
      <c r="H24" s="764">
        <v>85.9</v>
      </c>
      <c r="I24" s="764">
        <v>85.6</v>
      </c>
      <c r="J24" s="765">
        <v>85.64689655172413</v>
      </c>
      <c r="K24" s="764">
        <v>86.24689655172415</v>
      </c>
      <c r="L24" s="766">
        <v>85.94689655172414</v>
      </c>
    </row>
    <row r="25" spans="5:12" ht="15">
      <c r="E25" s="1577"/>
      <c r="F25" s="754" t="s">
        <v>558</v>
      </c>
      <c r="G25" s="764">
        <v>86.77</v>
      </c>
      <c r="H25" s="764">
        <v>87.37</v>
      </c>
      <c r="I25" s="764">
        <v>87.07</v>
      </c>
      <c r="J25" s="765">
        <v>86.57233333333333</v>
      </c>
      <c r="K25" s="764">
        <v>87.17233333333334</v>
      </c>
      <c r="L25" s="766">
        <v>86.87233333333333</v>
      </c>
    </row>
    <row r="26" spans="5:12" ht="15">
      <c r="E26" s="1577"/>
      <c r="F26" s="754" t="s">
        <v>559</v>
      </c>
      <c r="G26" s="764">
        <v>86.86</v>
      </c>
      <c r="H26" s="764">
        <v>87.46</v>
      </c>
      <c r="I26" s="764">
        <v>87.16</v>
      </c>
      <c r="J26" s="765">
        <v>86.68645161290321</v>
      </c>
      <c r="K26" s="764">
        <v>87.29100000000001</v>
      </c>
      <c r="L26" s="766">
        <v>86.98872580645161</v>
      </c>
    </row>
    <row r="27" spans="5:12" ht="15">
      <c r="E27" s="1577"/>
      <c r="F27" s="754" t="s">
        <v>560</v>
      </c>
      <c r="G27" s="764">
        <v>87.61</v>
      </c>
      <c r="H27" s="764">
        <v>88.21</v>
      </c>
      <c r="I27" s="764">
        <v>87.91</v>
      </c>
      <c r="J27" s="765">
        <v>86.4558064516129</v>
      </c>
      <c r="K27" s="764">
        <v>87.0558064516129</v>
      </c>
      <c r="L27" s="766">
        <v>86.7558064516129</v>
      </c>
    </row>
    <row r="28" spans="5:12" ht="15">
      <c r="E28" s="1577"/>
      <c r="F28" s="754" t="s">
        <v>561</v>
      </c>
      <c r="G28" s="764">
        <v>92.72</v>
      </c>
      <c r="H28" s="764">
        <v>93.32</v>
      </c>
      <c r="I28" s="764">
        <v>93.02</v>
      </c>
      <c r="J28" s="765">
        <v>89.45870967741936</v>
      </c>
      <c r="K28" s="764">
        <v>90.05870967741934</v>
      </c>
      <c r="L28" s="766">
        <v>89.75870967741935</v>
      </c>
    </row>
    <row r="29" spans="5:12" ht="15">
      <c r="E29" s="1577"/>
      <c r="F29" s="758" t="s">
        <v>562</v>
      </c>
      <c r="G29" s="764">
        <v>95</v>
      </c>
      <c r="H29" s="764">
        <v>95.6</v>
      </c>
      <c r="I29" s="764">
        <v>95.3</v>
      </c>
      <c r="J29" s="765">
        <v>94.91548387096775</v>
      </c>
      <c r="K29" s="764">
        <v>95.51548387096774</v>
      </c>
      <c r="L29" s="766">
        <v>95.21548387096774</v>
      </c>
    </row>
    <row r="30" spans="5:12" ht="15.75" thickBot="1">
      <c r="E30" s="1578"/>
      <c r="F30" s="767" t="s">
        <v>659</v>
      </c>
      <c r="G30" s="768">
        <v>88.01583333333333</v>
      </c>
      <c r="H30" s="768">
        <v>88.61583333333333</v>
      </c>
      <c r="I30" s="768">
        <v>88.31583333333333</v>
      </c>
      <c r="J30" s="769">
        <v>87.65562600227105</v>
      </c>
      <c r="K30" s="768">
        <v>88.2560050345291</v>
      </c>
      <c r="L30" s="770">
        <v>87.95581551840007</v>
      </c>
    </row>
    <row r="31" spans="5:12" ht="15">
      <c r="E31" s="1576" t="s">
        <v>539</v>
      </c>
      <c r="F31" s="754" t="s">
        <v>551</v>
      </c>
      <c r="G31" s="771">
        <v>97.96</v>
      </c>
      <c r="H31" s="771">
        <v>98.56</v>
      </c>
      <c r="I31" s="771">
        <v>98.25999999999999</v>
      </c>
      <c r="J31" s="771">
        <v>96.0121875</v>
      </c>
      <c r="K31" s="771">
        <v>96.6121875</v>
      </c>
      <c r="L31" s="772">
        <v>96.3121875</v>
      </c>
    </row>
    <row r="32" spans="5:12" ht="15">
      <c r="E32" s="1577"/>
      <c r="F32" s="754" t="s">
        <v>552</v>
      </c>
      <c r="G32" s="764">
        <v>101.29</v>
      </c>
      <c r="H32" s="764">
        <v>101.89</v>
      </c>
      <c r="I32" s="764">
        <v>101.59</v>
      </c>
      <c r="J32" s="764">
        <v>103.24870967741936</v>
      </c>
      <c r="K32" s="764">
        <v>103.84870967741935</v>
      </c>
      <c r="L32" s="766">
        <v>103.54870967741935</v>
      </c>
    </row>
    <row r="33" spans="5:12" ht="15">
      <c r="E33" s="1577"/>
      <c r="F33" s="754" t="s">
        <v>553</v>
      </c>
      <c r="G33" s="764">
        <v>98.64</v>
      </c>
      <c r="H33" s="764">
        <v>99.24</v>
      </c>
      <c r="I33" s="764">
        <v>98.94</v>
      </c>
      <c r="J33" s="764">
        <v>98.93967741935484</v>
      </c>
      <c r="K33" s="764">
        <v>99.53967741935485</v>
      </c>
      <c r="L33" s="766">
        <v>99.23967741935485</v>
      </c>
    </row>
    <row r="34" spans="5:12" ht="15">
      <c r="E34" s="1577"/>
      <c r="F34" s="754" t="s">
        <v>554</v>
      </c>
      <c r="G34" s="764">
        <v>100.73</v>
      </c>
      <c r="H34" s="764">
        <v>101.33</v>
      </c>
      <c r="I34" s="764">
        <v>101.03</v>
      </c>
      <c r="J34" s="764">
        <v>98.80310344827586</v>
      </c>
      <c r="K34" s="764">
        <v>99.40310344827586</v>
      </c>
      <c r="L34" s="766">
        <v>99.10310344827586</v>
      </c>
    </row>
    <row r="35" spans="5:12" ht="15">
      <c r="E35" s="1577"/>
      <c r="F35" s="754" t="s">
        <v>555</v>
      </c>
      <c r="G35" s="764">
        <v>99.11</v>
      </c>
      <c r="H35" s="764">
        <v>99.71</v>
      </c>
      <c r="I35" s="764">
        <v>99.41</v>
      </c>
      <c r="J35" s="764">
        <v>99.2683333333333</v>
      </c>
      <c r="K35" s="764">
        <v>99.86833333333334</v>
      </c>
      <c r="L35" s="766">
        <v>99.56833333333333</v>
      </c>
    </row>
    <row r="36" spans="5:12" ht="15">
      <c r="E36" s="1577"/>
      <c r="F36" s="754" t="s">
        <v>556</v>
      </c>
      <c r="G36" s="764">
        <v>98.14</v>
      </c>
      <c r="H36" s="764">
        <v>98.74</v>
      </c>
      <c r="I36" s="764">
        <v>98.44</v>
      </c>
      <c r="J36" s="764">
        <v>98.89533333333334</v>
      </c>
      <c r="K36" s="764">
        <v>99.49533333333332</v>
      </c>
      <c r="L36" s="766">
        <v>99.19533333333334</v>
      </c>
    </row>
    <row r="37" spans="5:12" ht="15">
      <c r="E37" s="1577"/>
      <c r="F37" s="773" t="s">
        <v>557</v>
      </c>
      <c r="G37" s="774">
        <v>99.26</v>
      </c>
      <c r="H37" s="774">
        <v>99.86</v>
      </c>
      <c r="I37" s="774">
        <v>99.56</v>
      </c>
      <c r="J37" s="774">
        <v>99.27</v>
      </c>
      <c r="K37" s="774">
        <v>99.87</v>
      </c>
      <c r="L37" s="766">
        <v>99.57</v>
      </c>
    </row>
    <row r="38" spans="5:12" ht="15">
      <c r="E38" s="1577"/>
      <c r="F38" s="773" t="s">
        <v>558</v>
      </c>
      <c r="G38" s="774">
        <v>97.58</v>
      </c>
      <c r="H38" s="774">
        <v>98.18</v>
      </c>
      <c r="I38" s="774">
        <v>97.88</v>
      </c>
      <c r="J38" s="774">
        <v>98.50866666666667</v>
      </c>
      <c r="K38" s="774">
        <v>99.10866666666668</v>
      </c>
      <c r="L38" s="766">
        <v>98.80866666666668</v>
      </c>
    </row>
    <row r="39" spans="5:12" ht="15">
      <c r="E39" s="1577"/>
      <c r="F39" s="754" t="s">
        <v>559</v>
      </c>
      <c r="G39" s="764">
        <v>95.99</v>
      </c>
      <c r="H39" s="764">
        <v>96.59</v>
      </c>
      <c r="I39" s="764">
        <v>96.28999999999999</v>
      </c>
      <c r="J39" s="764">
        <v>96.41466666666666</v>
      </c>
      <c r="K39" s="764">
        <v>97.01466666666668</v>
      </c>
      <c r="L39" s="766">
        <v>96.71466666666667</v>
      </c>
    </row>
    <row r="40" spans="5:12" ht="15">
      <c r="E40" s="1577"/>
      <c r="F40" s="754" t="s">
        <v>560</v>
      </c>
      <c r="G40" s="764">
        <v>95.2</v>
      </c>
      <c r="H40" s="764">
        <v>95.8</v>
      </c>
      <c r="I40" s="764">
        <v>95.5</v>
      </c>
      <c r="J40" s="764">
        <v>96.2209677419355</v>
      </c>
      <c r="K40" s="764">
        <v>96.82096774193548</v>
      </c>
      <c r="L40" s="766">
        <v>96.5209677419355</v>
      </c>
    </row>
    <row r="41" spans="5:12" ht="15">
      <c r="E41" s="1577"/>
      <c r="F41" s="754" t="s">
        <v>561</v>
      </c>
      <c r="G41" s="764">
        <v>95.32</v>
      </c>
      <c r="H41" s="764">
        <v>95.92</v>
      </c>
      <c r="I41" s="764">
        <v>95.62</v>
      </c>
      <c r="J41" s="764">
        <v>94.15225806451613</v>
      </c>
      <c r="K41" s="764">
        <v>94.75225806451614</v>
      </c>
      <c r="L41" s="766">
        <v>94.45225806451614</v>
      </c>
    </row>
    <row r="42" spans="5:12" ht="15">
      <c r="E42" s="1577"/>
      <c r="F42" s="758" t="s">
        <v>562</v>
      </c>
      <c r="G42" s="775">
        <v>95.9</v>
      </c>
      <c r="H42" s="775">
        <v>96.5</v>
      </c>
      <c r="I42" s="775">
        <v>96.2</v>
      </c>
      <c r="J42" s="775">
        <v>95.7140625</v>
      </c>
      <c r="K42" s="775">
        <v>96.3140625</v>
      </c>
      <c r="L42" s="776">
        <v>96.0140625</v>
      </c>
    </row>
    <row r="43" spans="5:12" ht="15.75" thickBot="1">
      <c r="E43" s="1578"/>
      <c r="F43" s="777" t="s">
        <v>659</v>
      </c>
      <c r="G43" s="778">
        <v>97.92666666666668</v>
      </c>
      <c r="H43" s="778">
        <v>98.52666666666666</v>
      </c>
      <c r="I43" s="778">
        <v>98.25163978494624</v>
      </c>
      <c r="J43" s="778">
        <v>97.95399719595848</v>
      </c>
      <c r="K43" s="778">
        <v>98.55399719595847</v>
      </c>
      <c r="L43" s="779">
        <v>98.25399719595846</v>
      </c>
    </row>
    <row r="44" spans="5:12" ht="15">
      <c r="E44" s="1576" t="s">
        <v>43</v>
      </c>
      <c r="F44" s="754" t="s">
        <v>551</v>
      </c>
      <c r="G44" s="780">
        <v>96.92</v>
      </c>
      <c r="H44" s="780">
        <v>97.52</v>
      </c>
      <c r="I44" s="780">
        <v>97.22</v>
      </c>
      <c r="J44" s="780">
        <v>96.7141935483871</v>
      </c>
      <c r="K44" s="780">
        <v>97.3141935483871</v>
      </c>
      <c r="L44" s="781">
        <v>97.0141935483871</v>
      </c>
    </row>
    <row r="45" spans="5:12" ht="15">
      <c r="E45" s="1577"/>
      <c r="F45" s="754" t="s">
        <v>552</v>
      </c>
      <c r="G45" s="765">
        <v>97.52</v>
      </c>
      <c r="H45" s="765">
        <v>98.12</v>
      </c>
      <c r="I45" s="765">
        <v>97.82</v>
      </c>
      <c r="J45" s="765">
        <v>96.64225806451614</v>
      </c>
      <c r="K45" s="765">
        <v>97.24225806451611</v>
      </c>
      <c r="L45" s="782">
        <v>96.94225806451612</v>
      </c>
    </row>
    <row r="46" spans="5:12" ht="15">
      <c r="E46" s="1577"/>
      <c r="F46" s="754" t="s">
        <v>553</v>
      </c>
      <c r="G46" s="765">
        <v>98.64</v>
      </c>
      <c r="H46" s="765">
        <v>99.24</v>
      </c>
      <c r="I46" s="765">
        <v>98.94</v>
      </c>
      <c r="J46" s="765">
        <v>97.7341935483871</v>
      </c>
      <c r="K46" s="765">
        <v>98.3341935483871</v>
      </c>
      <c r="L46" s="782">
        <v>98.0341935483871</v>
      </c>
    </row>
    <row r="47" spans="5:12" ht="15">
      <c r="E47" s="1577"/>
      <c r="F47" s="754" t="s">
        <v>554</v>
      </c>
      <c r="G47" s="765">
        <v>98.46</v>
      </c>
      <c r="H47" s="765">
        <v>99.06</v>
      </c>
      <c r="I47" s="765">
        <v>98.76</v>
      </c>
      <c r="J47" s="765">
        <v>97.99633333333331</v>
      </c>
      <c r="K47" s="765">
        <v>98.59633333333333</v>
      </c>
      <c r="L47" s="782">
        <v>98.29633333333332</v>
      </c>
    </row>
    <row r="48" spans="5:12" ht="15">
      <c r="E48" s="1577"/>
      <c r="F48" s="754" t="s">
        <v>555</v>
      </c>
      <c r="G48" s="765">
        <v>99.37</v>
      </c>
      <c r="H48" s="765">
        <v>99.97</v>
      </c>
      <c r="I48" s="765">
        <v>99.67</v>
      </c>
      <c r="J48" s="765">
        <v>98.79517241379308</v>
      </c>
      <c r="K48" s="765">
        <v>99.3951724137931</v>
      </c>
      <c r="L48" s="782">
        <v>99.0951724137931</v>
      </c>
    </row>
    <row r="49" spans="5:12" ht="15">
      <c r="E49" s="1577"/>
      <c r="F49" s="754" t="s">
        <v>556</v>
      </c>
      <c r="G49" s="765">
        <v>99.13</v>
      </c>
      <c r="H49" s="765">
        <v>99.73</v>
      </c>
      <c r="I49" s="765">
        <v>99.43</v>
      </c>
      <c r="J49" s="765">
        <v>100.75700000000002</v>
      </c>
      <c r="K49" s="765">
        <v>101.357</v>
      </c>
      <c r="L49" s="782">
        <v>101.05700000000002</v>
      </c>
    </row>
    <row r="50" spans="5:12" ht="15">
      <c r="E50" s="1577"/>
      <c r="F50" s="754" t="s">
        <v>660</v>
      </c>
      <c r="G50" s="765">
        <v>99.31</v>
      </c>
      <c r="H50" s="765">
        <v>99.91</v>
      </c>
      <c r="I50" s="765">
        <v>99.61</v>
      </c>
      <c r="J50" s="765">
        <v>98.53</v>
      </c>
      <c r="K50" s="765">
        <v>99.13</v>
      </c>
      <c r="L50" s="782">
        <v>98.83</v>
      </c>
    </row>
    <row r="51" spans="5:12" ht="15">
      <c r="E51" s="1577"/>
      <c r="F51" s="754" t="s">
        <v>558</v>
      </c>
      <c r="G51" s="765">
        <v>100.45</v>
      </c>
      <c r="H51" s="765">
        <v>101.05</v>
      </c>
      <c r="I51" s="765">
        <v>100.75</v>
      </c>
      <c r="J51" s="765">
        <v>99.25366666666669</v>
      </c>
      <c r="K51" s="765">
        <v>99.85366666666665</v>
      </c>
      <c r="L51" s="782">
        <v>99.55366666666667</v>
      </c>
    </row>
    <row r="52" spans="5:12" ht="15">
      <c r="E52" s="1577"/>
      <c r="F52" s="754" t="s">
        <v>559</v>
      </c>
      <c r="G52" s="765">
        <v>99.4</v>
      </c>
      <c r="H52" s="765">
        <v>100</v>
      </c>
      <c r="I52" s="765">
        <v>99.7</v>
      </c>
      <c r="J52" s="765">
        <v>99.667</v>
      </c>
      <c r="K52" s="765">
        <v>100.26700000000001</v>
      </c>
      <c r="L52" s="782">
        <v>99.96700000000001</v>
      </c>
    </row>
    <row r="53" spans="5:12" ht="15">
      <c r="E53" s="1577"/>
      <c r="F53" s="754" t="s">
        <v>560</v>
      </c>
      <c r="G53" s="765">
        <v>102.16</v>
      </c>
      <c r="H53" s="765">
        <v>102.76</v>
      </c>
      <c r="I53" s="765">
        <v>102.46000000000001</v>
      </c>
      <c r="J53" s="765">
        <v>100.94516129032259</v>
      </c>
      <c r="K53" s="765">
        <v>101.54516129032258</v>
      </c>
      <c r="L53" s="782">
        <v>101.24516129032259</v>
      </c>
    </row>
    <row r="54" spans="5:12" ht="15">
      <c r="E54" s="1577"/>
      <c r="F54" s="754" t="s">
        <v>661</v>
      </c>
      <c r="G54" s="765">
        <v>102.2</v>
      </c>
      <c r="H54" s="765">
        <v>102.8</v>
      </c>
      <c r="I54" s="765">
        <v>102.5</v>
      </c>
      <c r="J54" s="765">
        <v>101.78375</v>
      </c>
      <c r="K54" s="765">
        <v>102.38374999999999</v>
      </c>
      <c r="L54" s="782">
        <v>102.08375</v>
      </c>
    </row>
    <row r="55" spans="5:12" ht="15">
      <c r="E55" s="1577"/>
      <c r="F55" s="754" t="s">
        <v>562</v>
      </c>
      <c r="G55" s="764">
        <v>101.14</v>
      </c>
      <c r="H55" s="764">
        <v>101.74</v>
      </c>
      <c r="I55" s="764">
        <v>101.44</v>
      </c>
      <c r="J55" s="764">
        <v>101.45258064516129</v>
      </c>
      <c r="K55" s="764">
        <v>102.0525806451613</v>
      </c>
      <c r="L55" s="766">
        <v>101.75258064516129</v>
      </c>
    </row>
    <row r="56" spans="5:12" ht="15.75" thickBot="1">
      <c r="E56" s="1578"/>
      <c r="F56" s="777" t="s">
        <v>659</v>
      </c>
      <c r="G56" s="768">
        <v>99.55833333333334</v>
      </c>
      <c r="H56" s="768">
        <v>100.15833333333332</v>
      </c>
      <c r="I56" s="768">
        <v>99.85833333333335</v>
      </c>
      <c r="J56" s="768">
        <v>99.18927579254729</v>
      </c>
      <c r="K56" s="768">
        <v>99.78927579254726</v>
      </c>
      <c r="L56" s="770">
        <v>99.48927579254728</v>
      </c>
    </row>
    <row r="57" spans="5:12" ht="15">
      <c r="E57" s="1576" t="s">
        <v>44</v>
      </c>
      <c r="F57" s="754" t="s">
        <v>551</v>
      </c>
      <c r="G57" s="780">
        <v>103.71</v>
      </c>
      <c r="H57" s="780">
        <v>104.31</v>
      </c>
      <c r="I57" s="780">
        <v>104.00999999999999</v>
      </c>
      <c r="J57" s="780">
        <v>102.12375000000002</v>
      </c>
      <c r="K57" s="780">
        <v>102.72375</v>
      </c>
      <c r="L57" s="781">
        <v>102.42375000000001</v>
      </c>
    </row>
    <row r="58" spans="5:12" ht="15">
      <c r="E58" s="1577"/>
      <c r="F58" s="754" t="s">
        <v>552</v>
      </c>
      <c r="G58" s="765">
        <v>105.92</v>
      </c>
      <c r="H58" s="765">
        <v>106.52</v>
      </c>
      <c r="I58" s="765">
        <v>106.22</v>
      </c>
      <c r="J58" s="765">
        <v>105.59096774193547</v>
      </c>
      <c r="K58" s="765">
        <v>106.1909677419355</v>
      </c>
      <c r="L58" s="782">
        <v>105.89096774193548</v>
      </c>
    </row>
    <row r="59" spans="5:12" ht="15">
      <c r="E59" s="1577"/>
      <c r="F59" s="754" t="s">
        <v>553</v>
      </c>
      <c r="G59" s="765">
        <v>103.49</v>
      </c>
      <c r="H59" s="765">
        <v>104.09</v>
      </c>
      <c r="I59" s="765">
        <v>103.78999999999999</v>
      </c>
      <c r="J59" s="765">
        <v>104.52666666666666</v>
      </c>
      <c r="K59" s="765">
        <v>105.12666666666668</v>
      </c>
      <c r="L59" s="782">
        <v>104.82666666666667</v>
      </c>
    </row>
    <row r="60" spans="5:12" ht="15">
      <c r="E60" s="1577"/>
      <c r="F60" s="754" t="s">
        <v>554</v>
      </c>
      <c r="G60" s="765">
        <v>105.46</v>
      </c>
      <c r="H60" s="765">
        <v>106.06</v>
      </c>
      <c r="I60" s="765">
        <v>105.75999999999999</v>
      </c>
      <c r="J60" s="765">
        <v>104.429</v>
      </c>
      <c r="K60" s="765">
        <v>105.02900000000001</v>
      </c>
      <c r="L60" s="782">
        <v>104.72900000000001</v>
      </c>
    </row>
    <row r="61" spans="5:14" ht="15">
      <c r="E61" s="1577"/>
      <c r="F61" s="754" t="s">
        <v>555</v>
      </c>
      <c r="G61" s="765">
        <v>107</v>
      </c>
      <c r="H61" s="765">
        <v>107.6</v>
      </c>
      <c r="I61" s="765">
        <v>107.3</v>
      </c>
      <c r="J61" s="765">
        <v>106.20206896551723</v>
      </c>
      <c r="K61" s="765">
        <v>106.80206896551724</v>
      </c>
      <c r="L61" s="782">
        <v>106.50206896551722</v>
      </c>
      <c r="N61" s="559"/>
    </row>
    <row r="62" spans="5:14" ht="15">
      <c r="E62" s="1577"/>
      <c r="F62" s="754" t="s">
        <v>556</v>
      </c>
      <c r="G62" s="765">
        <v>106.6</v>
      </c>
      <c r="H62" s="765">
        <v>107.2</v>
      </c>
      <c r="I62" s="765">
        <v>106.9</v>
      </c>
      <c r="J62" s="765">
        <v>106.06200000000003</v>
      </c>
      <c r="K62" s="765">
        <v>106.66199999999999</v>
      </c>
      <c r="L62" s="782">
        <v>106.36200000000001</v>
      </c>
      <c r="N62" s="559"/>
    </row>
    <row r="63" spans="5:12" ht="15">
      <c r="E63" s="1577"/>
      <c r="F63" s="754" t="s">
        <v>662</v>
      </c>
      <c r="G63" s="765">
        <v>108.88</v>
      </c>
      <c r="H63" s="765">
        <v>109.48</v>
      </c>
      <c r="I63" s="765">
        <v>109.18</v>
      </c>
      <c r="J63" s="765">
        <v>108.18586206896553</v>
      </c>
      <c r="K63" s="765">
        <v>108.78586206896551</v>
      </c>
      <c r="L63" s="782">
        <v>108.48586206896553</v>
      </c>
    </row>
    <row r="64" spans="5:12" ht="15">
      <c r="E64" s="1577"/>
      <c r="F64" s="754" t="s">
        <v>558</v>
      </c>
      <c r="G64" s="765">
        <v>107.23</v>
      </c>
      <c r="H64" s="765">
        <v>107.83</v>
      </c>
      <c r="I64" s="765">
        <v>107.53</v>
      </c>
      <c r="J64" s="765">
        <v>108.52000000000001</v>
      </c>
      <c r="K64" s="765">
        <v>109.11999999999998</v>
      </c>
      <c r="L64" s="782">
        <v>108.82</v>
      </c>
    </row>
    <row r="65" spans="5:12" ht="15">
      <c r="E65" s="1577"/>
      <c r="F65" s="754" t="s">
        <v>559</v>
      </c>
      <c r="G65" s="765">
        <v>105.92</v>
      </c>
      <c r="H65" s="765">
        <v>106.52</v>
      </c>
      <c r="I65" s="765">
        <v>106.22</v>
      </c>
      <c r="J65" s="765">
        <v>106.24066666666664</v>
      </c>
      <c r="K65" s="765">
        <v>106.84066666666668</v>
      </c>
      <c r="L65" s="782">
        <v>106.54066666666665</v>
      </c>
    </row>
    <row r="66" spans="5:12" ht="15">
      <c r="E66" s="1577"/>
      <c r="F66" s="754" t="s">
        <v>560</v>
      </c>
      <c r="G66" s="765">
        <v>106.27</v>
      </c>
      <c r="H66" s="765">
        <v>106.87</v>
      </c>
      <c r="I66" s="765">
        <v>106.57</v>
      </c>
      <c r="J66" s="765">
        <v>106.12741935483871</v>
      </c>
      <c r="K66" s="765">
        <v>106.72741935483872</v>
      </c>
      <c r="L66" s="782">
        <v>106.42741935483872</v>
      </c>
    </row>
    <row r="67" spans="5:12" ht="15">
      <c r="E67" s="1577"/>
      <c r="F67" s="754" t="s">
        <v>561</v>
      </c>
      <c r="G67" s="764">
        <v>107.08</v>
      </c>
      <c r="H67" s="764">
        <v>107.68</v>
      </c>
      <c r="I67" s="764">
        <v>107.38</v>
      </c>
      <c r="J67" s="764">
        <v>107.05187500000002</v>
      </c>
      <c r="K67" s="764">
        <v>107.65187499999999</v>
      </c>
      <c r="L67" s="766">
        <v>107.351875</v>
      </c>
    </row>
    <row r="68" spans="5:12" ht="15">
      <c r="E68" s="1577"/>
      <c r="F68" s="754" t="s">
        <v>562</v>
      </c>
      <c r="G68" s="764">
        <v>106.73</v>
      </c>
      <c r="H68" s="764">
        <v>107.33</v>
      </c>
      <c r="I68" s="764">
        <v>107.03</v>
      </c>
      <c r="J68" s="764">
        <v>107.56193548387097</v>
      </c>
      <c r="K68" s="764">
        <v>108.16193548387095</v>
      </c>
      <c r="L68" s="766">
        <v>107.86193548387095</v>
      </c>
    </row>
    <row r="69" spans="5:12" ht="15">
      <c r="E69" s="1578"/>
      <c r="F69" s="777" t="s">
        <v>659</v>
      </c>
      <c r="G69" s="768">
        <v>106.19083333333333</v>
      </c>
      <c r="H69" s="768">
        <v>106.79083333333334</v>
      </c>
      <c r="I69" s="768">
        <v>106.4908333333333</v>
      </c>
      <c r="J69" s="768">
        <v>106.05185099570512</v>
      </c>
      <c r="K69" s="768">
        <v>106.6518509957051</v>
      </c>
      <c r="L69" s="770">
        <v>106.35185099570509</v>
      </c>
    </row>
    <row r="70" spans="5:12" ht="15">
      <c r="E70" s="1579" t="s">
        <v>123</v>
      </c>
      <c r="F70" s="783" t="s">
        <v>551</v>
      </c>
      <c r="G70" s="771">
        <v>106.72</v>
      </c>
      <c r="H70" s="771">
        <v>107.32</v>
      </c>
      <c r="I70" s="771">
        <v>107.02</v>
      </c>
      <c r="J70" s="771">
        <v>106.88593750000001</v>
      </c>
      <c r="K70" s="771">
        <v>107.48593749999998</v>
      </c>
      <c r="L70" s="772">
        <v>107.1859375</v>
      </c>
    </row>
    <row r="71" spans="5:12" ht="15">
      <c r="E71" s="1577"/>
      <c r="F71" s="754" t="s">
        <v>552</v>
      </c>
      <c r="G71" s="764">
        <v>106.85</v>
      </c>
      <c r="H71" s="764">
        <v>107.45</v>
      </c>
      <c r="I71" s="764">
        <v>107.15</v>
      </c>
      <c r="J71" s="764">
        <v>106.7274193548387</v>
      </c>
      <c r="K71" s="764">
        <v>107.32741935483868</v>
      </c>
      <c r="L71" s="766">
        <v>107.02741935483868</v>
      </c>
    </row>
    <row r="72" spans="5:12" ht="15">
      <c r="E72" s="1577"/>
      <c r="F72" s="754" t="s">
        <v>553</v>
      </c>
      <c r="G72" s="764">
        <v>106.49</v>
      </c>
      <c r="H72" s="764">
        <v>107.09</v>
      </c>
      <c r="I72" s="764">
        <v>106.78999999999999</v>
      </c>
      <c r="J72" s="764">
        <v>106.43566666666669</v>
      </c>
      <c r="K72" s="764">
        <v>107.03566666666666</v>
      </c>
      <c r="L72" s="766">
        <v>106.73566666666667</v>
      </c>
    </row>
    <row r="73" spans="5:12" ht="15">
      <c r="E73" s="1577"/>
      <c r="F73" s="754" t="s">
        <v>554</v>
      </c>
      <c r="G73" s="764">
        <v>107.31</v>
      </c>
      <c r="H73" s="764">
        <v>107.91</v>
      </c>
      <c r="I73" s="764">
        <v>107.61</v>
      </c>
      <c r="J73" s="764">
        <v>106.61566666666667</v>
      </c>
      <c r="K73" s="764">
        <v>107.21566666666668</v>
      </c>
      <c r="L73" s="766">
        <v>106.91566666666668</v>
      </c>
    </row>
    <row r="74" spans="5:12" ht="15">
      <c r="E74" s="1577"/>
      <c r="F74" s="754" t="s">
        <v>555</v>
      </c>
      <c r="G74" s="764">
        <v>107.7</v>
      </c>
      <c r="H74" s="764">
        <v>108.3</v>
      </c>
      <c r="I74" s="764">
        <v>108</v>
      </c>
      <c r="J74" s="764">
        <v>108.59133333333332</v>
      </c>
      <c r="K74" s="764">
        <v>109.19133333333333</v>
      </c>
      <c r="L74" s="766">
        <v>108.89133333333334</v>
      </c>
    </row>
    <row r="75" spans="5:14" ht="15.75" thickBot="1">
      <c r="E75" s="1580"/>
      <c r="F75" s="784" t="s">
        <v>556</v>
      </c>
      <c r="G75" s="785">
        <v>108.54</v>
      </c>
      <c r="H75" s="785">
        <v>109.14</v>
      </c>
      <c r="I75" s="785">
        <v>108.84</v>
      </c>
      <c r="J75" s="785">
        <v>108.4448275862069</v>
      </c>
      <c r="K75" s="785">
        <v>109.0448275862069</v>
      </c>
      <c r="L75" s="786">
        <v>108.7448275862069</v>
      </c>
      <c r="N75" s="559"/>
    </row>
    <row r="76" spans="5:12" ht="15.75" thickTop="1">
      <c r="E76" s="787" t="s">
        <v>663</v>
      </c>
      <c r="F76" s="46"/>
      <c r="G76" s="46"/>
      <c r="H76" s="46"/>
      <c r="I76" s="46"/>
      <c r="J76" s="46"/>
      <c r="K76" s="46"/>
      <c r="L76" s="46"/>
    </row>
    <row r="78" spans="3:15" ht="15">
      <c r="C78" s="1502" t="s">
        <v>651</v>
      </c>
      <c r="D78" s="1502"/>
      <c r="E78" s="1502"/>
      <c r="F78" s="1502"/>
      <c r="G78" s="1502"/>
      <c r="H78" s="1502"/>
      <c r="I78" s="1502"/>
      <c r="J78" s="1502"/>
      <c r="K78" s="1502"/>
      <c r="L78" s="1502"/>
      <c r="M78" s="1502"/>
      <c r="N78" s="1777"/>
      <c r="O78" s="1777"/>
    </row>
    <row r="79" spans="3:15" ht="15">
      <c r="C79" s="1502" t="s">
        <v>20</v>
      </c>
      <c r="D79" s="1502"/>
      <c r="E79" s="1502"/>
      <c r="F79" s="1502"/>
      <c r="G79" s="1502"/>
      <c r="H79" s="1502"/>
      <c r="I79" s="1502"/>
      <c r="J79" s="1502"/>
      <c r="K79" s="1502"/>
      <c r="L79" s="1502"/>
      <c r="M79" s="1502"/>
      <c r="N79" s="1777"/>
      <c r="O79" s="1777"/>
    </row>
    <row r="80" spans="3:13" ht="16.5" thickBot="1">
      <c r="C80" s="357"/>
      <c r="D80" s="357"/>
      <c r="E80" s="357"/>
      <c r="F80" s="357"/>
      <c r="G80" s="357"/>
      <c r="H80" s="357"/>
      <c r="I80" s="357"/>
      <c r="J80" s="357"/>
      <c r="K80" s="46"/>
      <c r="L80" s="46"/>
      <c r="M80" s="46"/>
    </row>
    <row r="81" spans="3:13" ht="15.75" thickTop="1">
      <c r="C81" s="1562"/>
      <c r="D81" s="1564" t="s">
        <v>665</v>
      </c>
      <c r="E81" s="1565"/>
      <c r="F81" s="1566"/>
      <c r="G81" s="1564" t="s">
        <v>130</v>
      </c>
      <c r="H81" s="1565"/>
      <c r="I81" s="1566"/>
      <c r="J81" s="1570" t="s">
        <v>186</v>
      </c>
      <c r="K81" s="1571"/>
      <c r="L81" s="1571"/>
      <c r="M81" s="1572"/>
    </row>
    <row r="82" spans="3:13" ht="15">
      <c r="C82" s="1563"/>
      <c r="D82" s="1567"/>
      <c r="E82" s="1568"/>
      <c r="F82" s="1569"/>
      <c r="G82" s="1567"/>
      <c r="H82" s="1568"/>
      <c r="I82" s="1569"/>
      <c r="J82" s="1573" t="s">
        <v>666</v>
      </c>
      <c r="K82" s="1574"/>
      <c r="L82" s="1573" t="s">
        <v>667</v>
      </c>
      <c r="M82" s="1575"/>
    </row>
    <row r="83" spans="3:13" ht="15">
      <c r="C83" s="788"/>
      <c r="D83" s="789" t="s">
        <v>668</v>
      </c>
      <c r="E83" s="789" t="s">
        <v>669</v>
      </c>
      <c r="F83" s="789" t="s">
        <v>670</v>
      </c>
      <c r="G83" s="789">
        <v>2015</v>
      </c>
      <c r="H83" s="790">
        <v>2016</v>
      </c>
      <c r="I83" s="789">
        <v>2017</v>
      </c>
      <c r="J83" s="789" t="s">
        <v>669</v>
      </c>
      <c r="K83" s="789" t="s">
        <v>670</v>
      </c>
      <c r="L83" s="790">
        <v>2016</v>
      </c>
      <c r="M83" s="791">
        <v>2017</v>
      </c>
    </row>
    <row r="84" spans="3:13" ht="15">
      <c r="C84" s="792" t="s">
        <v>671</v>
      </c>
      <c r="D84" s="793">
        <v>104.73</v>
      </c>
      <c r="E84" s="793">
        <v>57.31</v>
      </c>
      <c r="F84" s="793">
        <v>46.25</v>
      </c>
      <c r="G84" s="794">
        <v>45.82</v>
      </c>
      <c r="H84" s="794">
        <v>28.84</v>
      </c>
      <c r="I84" s="795">
        <v>54.37</v>
      </c>
      <c r="J84" s="796">
        <v>-45.2783347655877</v>
      </c>
      <c r="K84" s="796">
        <v>-19.298551736171703</v>
      </c>
      <c r="L84" s="797">
        <v>-37.058053251855085</v>
      </c>
      <c r="M84" s="798">
        <v>88.52288488210817</v>
      </c>
    </row>
    <row r="85" spans="3:13" ht="15.75" thickBot="1">
      <c r="C85" s="799" t="s">
        <v>672</v>
      </c>
      <c r="D85" s="800">
        <v>1310</v>
      </c>
      <c r="E85" s="800">
        <v>1144.4</v>
      </c>
      <c r="F85" s="800">
        <v>1283.3</v>
      </c>
      <c r="G85" s="800">
        <v>1235</v>
      </c>
      <c r="H85" s="800">
        <v>1088.4</v>
      </c>
      <c r="I85" s="800">
        <v>1190.35</v>
      </c>
      <c r="J85" s="801">
        <v>-12.641221374045799</v>
      </c>
      <c r="K85" s="801">
        <v>12.13736455784688</v>
      </c>
      <c r="L85" s="802">
        <v>-11.87044534412955</v>
      </c>
      <c r="M85" s="803">
        <v>9.366960676221964</v>
      </c>
    </row>
    <row r="86" spans="3:13" ht="15.75" thickTop="1">
      <c r="C86" s="787" t="s">
        <v>673</v>
      </c>
      <c r="D86" s="46"/>
      <c r="E86" s="46"/>
      <c r="F86" s="46"/>
      <c r="G86" s="46"/>
      <c r="H86" s="46"/>
      <c r="I86" s="46"/>
      <c r="J86" s="46"/>
      <c r="K86" s="46"/>
      <c r="L86" s="46"/>
      <c r="M86" s="46"/>
    </row>
    <row r="87" spans="3:13" ht="15">
      <c r="C87" s="787" t="s">
        <v>674</v>
      </c>
      <c r="D87" s="46"/>
      <c r="E87" s="46"/>
      <c r="F87" s="46"/>
      <c r="G87" s="46"/>
      <c r="H87" s="46"/>
      <c r="I87" s="46"/>
      <c r="J87" s="46"/>
      <c r="K87" s="46"/>
      <c r="L87" s="46"/>
      <c r="M87" s="46"/>
    </row>
    <row r="88" spans="3:13" ht="15">
      <c r="C88" s="787" t="s">
        <v>675</v>
      </c>
      <c r="D88" s="804"/>
      <c r="E88" s="804"/>
      <c r="F88" s="804"/>
      <c r="G88" s="804"/>
      <c r="H88" s="804"/>
      <c r="I88" s="804"/>
      <c r="J88" s="46"/>
      <c r="K88" s="46"/>
      <c r="L88" s="46"/>
      <c r="M88" s="46"/>
    </row>
    <row r="89" spans="3:13" ht="15">
      <c r="C89" s="805" t="s">
        <v>676</v>
      </c>
      <c r="D89" s="46"/>
      <c r="E89" s="46"/>
      <c r="F89" s="46"/>
      <c r="G89" s="46"/>
      <c r="H89" s="46"/>
      <c r="I89" s="46"/>
      <c r="J89" s="462"/>
      <c r="K89" s="462"/>
      <c r="L89" s="46"/>
      <c r="M89" s="46"/>
    </row>
    <row r="95" ht="15">
      <c r="I95" t="s">
        <v>32</v>
      </c>
    </row>
  </sheetData>
  <sheetProtection/>
  <mergeCells count="20">
    <mergeCell ref="C79:M79"/>
    <mergeCell ref="E1:L1"/>
    <mergeCell ref="E2:L2"/>
    <mergeCell ref="E3:E4"/>
    <mergeCell ref="F3:F4"/>
    <mergeCell ref="G3:I3"/>
    <mergeCell ref="J3:L3"/>
    <mergeCell ref="E5:E17"/>
    <mergeCell ref="E18:E30"/>
    <mergeCell ref="E31:E43"/>
    <mergeCell ref="E44:E56"/>
    <mergeCell ref="E57:E69"/>
    <mergeCell ref="E70:E75"/>
    <mergeCell ref="C81:C82"/>
    <mergeCell ref="D81:F82"/>
    <mergeCell ref="G81:I82"/>
    <mergeCell ref="J81:M81"/>
    <mergeCell ref="J82:K82"/>
    <mergeCell ref="L82:M82"/>
    <mergeCell ref="C78:M78"/>
  </mergeCells>
  <hyperlinks>
    <hyperlink ref="C89" r:id="rId1" display="http://www.kitco.com/gold.londonfix.html"/>
  </hyperlinks>
  <printOptions/>
  <pageMargins left="0.7" right="0.7" top="0.75" bottom="0.75" header="0.3" footer="0.3"/>
  <pageSetup fitToHeight="1" fitToWidth="1" horizontalDpi="600" verticalDpi="600" orientation="portrait" paperSize="9" scale="56" r:id="rId2"/>
</worksheet>
</file>

<file path=xl/worksheets/sheet21.xml><?xml version="1.0" encoding="utf-8"?>
<worksheet xmlns="http://schemas.openxmlformats.org/spreadsheetml/2006/main" xmlns:r="http://schemas.openxmlformats.org/officeDocument/2006/relationships">
  <sheetPr>
    <pageSetUpPr fitToPage="1"/>
  </sheetPr>
  <dimension ref="B1:N24"/>
  <sheetViews>
    <sheetView zoomScalePageLayoutView="0" workbookViewId="0" topLeftCell="A1">
      <selection activeCell="L13" sqref="L13"/>
    </sheetView>
  </sheetViews>
  <sheetFormatPr defaultColWidth="9.140625" defaultRowHeight="15"/>
  <cols>
    <col min="1" max="1" width="3.7109375" style="0" customWidth="1"/>
    <col min="3" max="3" width="30.140625" style="0" customWidth="1"/>
    <col min="4" max="4" width="12.140625" style="0" customWidth="1"/>
    <col min="5" max="5" width="11.7109375" style="0" customWidth="1"/>
    <col min="6" max="6" width="10.8515625" style="0" customWidth="1"/>
    <col min="7" max="7" width="13.140625" style="0" customWidth="1"/>
    <col min="8" max="8" width="12.57421875" style="0" customWidth="1"/>
    <col min="9" max="9" width="12.28125" style="0" customWidth="1"/>
    <col min="12" max="12" width="10.7109375" style="0" customWidth="1"/>
  </cols>
  <sheetData>
    <row r="1" spans="2:9" ht="15">
      <c r="B1" s="1590" t="s">
        <v>664</v>
      </c>
      <c r="C1" s="1590"/>
      <c r="D1" s="1590"/>
      <c r="E1" s="1590"/>
      <c r="F1" s="1590"/>
      <c r="G1" s="1590"/>
      <c r="H1" s="1590"/>
      <c r="I1" s="1590"/>
    </row>
    <row r="2" spans="2:13" ht="13.5" customHeight="1">
      <c r="B2" s="1591" t="s">
        <v>1083</v>
      </c>
      <c r="C2" s="1591"/>
      <c r="D2" s="1591"/>
      <c r="E2" s="1591"/>
      <c r="F2" s="1591"/>
      <c r="G2" s="1591"/>
      <c r="H2" s="1591"/>
      <c r="I2" s="1591"/>
      <c r="J2" s="557"/>
      <c r="K2" s="557"/>
      <c r="L2" s="557"/>
      <c r="M2" s="557"/>
    </row>
    <row r="3" spans="2:13" ht="18.75">
      <c r="B3" s="1591" t="s">
        <v>508</v>
      </c>
      <c r="C3" s="1591"/>
      <c r="D3" s="1591"/>
      <c r="E3" s="1591"/>
      <c r="F3" s="1591"/>
      <c r="G3" s="1591"/>
      <c r="H3" s="1591"/>
      <c r="I3" s="1591"/>
      <c r="J3" s="558"/>
      <c r="K3" s="558"/>
      <c r="L3" s="558"/>
      <c r="M3" s="558"/>
    </row>
    <row r="4" spans="2:9" ht="15.75" thickBot="1">
      <c r="B4" s="1383"/>
      <c r="C4" s="1592" t="s">
        <v>509</v>
      </c>
      <c r="D4" s="1592"/>
      <c r="E4" s="1592"/>
      <c r="F4" s="1592"/>
      <c r="G4" s="1592"/>
      <c r="H4" s="1592"/>
      <c r="I4" s="1592"/>
    </row>
    <row r="5" spans="2:9" ht="15" customHeight="1" thickTop="1">
      <c r="B5" s="1593" t="s">
        <v>243</v>
      </c>
      <c r="C5" s="1595" t="s">
        <v>510</v>
      </c>
      <c r="D5" s="1597" t="s">
        <v>511</v>
      </c>
      <c r="E5" s="1597"/>
      <c r="F5" s="1597"/>
      <c r="G5" s="1597" t="s">
        <v>512</v>
      </c>
      <c r="H5" s="1597"/>
      <c r="I5" s="1598"/>
    </row>
    <row r="6" spans="2:12" ht="15">
      <c r="B6" s="1594"/>
      <c r="C6" s="1596"/>
      <c r="D6" s="1384" t="s">
        <v>44</v>
      </c>
      <c r="E6" s="1384" t="s">
        <v>123</v>
      </c>
      <c r="F6" s="1385" t="s">
        <v>513</v>
      </c>
      <c r="G6" s="1384" t="s">
        <v>44</v>
      </c>
      <c r="H6" s="1384" t="s">
        <v>123</v>
      </c>
      <c r="I6" s="1386" t="s">
        <v>513</v>
      </c>
      <c r="K6" s="559"/>
      <c r="L6" s="559"/>
    </row>
    <row r="7" spans="2:14" ht="15">
      <c r="B7" s="1392">
        <v>1</v>
      </c>
      <c r="C7" s="1376" t="s">
        <v>514</v>
      </c>
      <c r="D7" s="1377">
        <v>2555.737030999999</v>
      </c>
      <c r="E7" s="1377">
        <v>7640.531192</v>
      </c>
      <c r="F7" s="1378">
        <v>198.95607800503802</v>
      </c>
      <c r="G7" s="1377">
        <v>43878.645928</v>
      </c>
      <c r="H7" s="1377">
        <v>152403.774699</v>
      </c>
      <c r="I7" s="1394">
        <v>247.33016818494747</v>
      </c>
      <c r="K7" s="560"/>
      <c r="L7" s="559"/>
      <c r="M7" s="559"/>
      <c r="N7" s="559"/>
    </row>
    <row r="8" spans="2:14" ht="15">
      <c r="B8" s="1392">
        <v>2</v>
      </c>
      <c r="C8" s="1377" t="s">
        <v>515</v>
      </c>
      <c r="D8" s="1377">
        <v>1233.610702</v>
      </c>
      <c r="E8" s="1379">
        <v>1670.064758</v>
      </c>
      <c r="F8" s="1378">
        <v>35.38020992298428</v>
      </c>
      <c r="G8" s="1377">
        <v>39104.601068</v>
      </c>
      <c r="H8" s="1377">
        <v>75922.378202</v>
      </c>
      <c r="I8" s="1395">
        <v>94.15203359312275</v>
      </c>
      <c r="L8" s="559"/>
      <c r="M8" s="559"/>
      <c r="N8" s="559"/>
    </row>
    <row r="9" spans="2:14" ht="15">
      <c r="B9" s="1392">
        <v>3</v>
      </c>
      <c r="C9" s="1377" t="s">
        <v>516</v>
      </c>
      <c r="D9" s="1377">
        <v>2032.7681670000002</v>
      </c>
      <c r="E9" s="1377">
        <v>1348.603222</v>
      </c>
      <c r="F9" s="1378">
        <v>-33.656811244230795</v>
      </c>
      <c r="G9" s="1377">
        <v>61004.70563000001</v>
      </c>
      <c r="H9" s="1377">
        <v>86743.842776</v>
      </c>
      <c r="I9" s="1395">
        <v>42.192052039576396</v>
      </c>
      <c r="K9" s="559"/>
      <c r="L9" s="559"/>
      <c r="M9" s="559"/>
      <c r="N9" s="559"/>
    </row>
    <row r="10" spans="2:14" ht="15">
      <c r="B10" s="1392">
        <v>4</v>
      </c>
      <c r="C10" s="1377" t="s">
        <v>517</v>
      </c>
      <c r="D10" s="1377">
        <v>10418.359333999999</v>
      </c>
      <c r="E10" s="1377">
        <v>9879.637227</v>
      </c>
      <c r="F10" s="1378">
        <v>-5.17089197760626</v>
      </c>
      <c r="G10" s="1377">
        <v>48327.869672999994</v>
      </c>
      <c r="H10" s="1377">
        <v>50515.736149000004</v>
      </c>
      <c r="I10" s="1395">
        <v>4.527132047830236</v>
      </c>
      <c r="K10" s="559"/>
      <c r="L10" s="559"/>
      <c r="M10" s="559"/>
      <c r="N10" s="559"/>
    </row>
    <row r="11" spans="2:14" ht="15">
      <c r="B11" s="1392">
        <v>5</v>
      </c>
      <c r="C11" s="1377" t="s">
        <v>518</v>
      </c>
      <c r="D11" s="1377">
        <v>11463.657069</v>
      </c>
      <c r="E11" s="1377">
        <v>10925.915999</v>
      </c>
      <c r="F11" s="1378">
        <v>-4.690833533865543</v>
      </c>
      <c r="G11" s="1377">
        <v>49790.089030999996</v>
      </c>
      <c r="H11" s="1377">
        <v>48525.202354</v>
      </c>
      <c r="I11" s="1395">
        <v>-2.5404386728701382</v>
      </c>
      <c r="K11" s="559"/>
      <c r="L11" s="559"/>
      <c r="M11" s="559"/>
      <c r="N11" s="559"/>
    </row>
    <row r="12" spans="2:14" ht="15">
      <c r="B12" s="1392">
        <v>6</v>
      </c>
      <c r="C12" s="1377" t="s">
        <v>519</v>
      </c>
      <c r="D12" s="1377">
        <v>660.852228</v>
      </c>
      <c r="E12" s="1377">
        <v>892.092316</v>
      </c>
      <c r="F12" s="1378">
        <v>34.99119443083728</v>
      </c>
      <c r="G12" s="1377">
        <v>11564.332878</v>
      </c>
      <c r="H12" s="1377">
        <v>13850.10298</v>
      </c>
      <c r="I12" s="1395">
        <v>19.765689262961743</v>
      </c>
      <c r="L12" s="559"/>
      <c r="M12" s="559"/>
      <c r="N12" s="559"/>
    </row>
    <row r="13" spans="2:14" ht="15">
      <c r="B13" s="1392">
        <v>7</v>
      </c>
      <c r="C13" s="1377" t="s">
        <v>520</v>
      </c>
      <c r="D13" s="1377">
        <v>2844.841389</v>
      </c>
      <c r="E13" s="1377">
        <v>2894.629567</v>
      </c>
      <c r="F13" s="1378">
        <v>1.7501214019352034</v>
      </c>
      <c r="G13" s="1377">
        <v>13706.139834999998</v>
      </c>
      <c r="H13" s="1377">
        <v>11618.761233</v>
      </c>
      <c r="I13" s="1395">
        <v>-15.22951485340657</v>
      </c>
      <c r="L13" s="559"/>
      <c r="M13" s="559"/>
      <c r="N13" s="559"/>
    </row>
    <row r="14" spans="2:14" ht="15">
      <c r="B14" s="1392">
        <v>8</v>
      </c>
      <c r="C14" s="1377" t="s">
        <v>521</v>
      </c>
      <c r="D14" s="1377">
        <v>158.747391</v>
      </c>
      <c r="E14" s="1377">
        <v>341.41352000000006</v>
      </c>
      <c r="F14" s="1378">
        <v>115.06716919839022</v>
      </c>
      <c r="G14" s="1377">
        <v>3972.4182769999998</v>
      </c>
      <c r="H14" s="1377">
        <v>6828.40023</v>
      </c>
      <c r="I14" s="1395">
        <v>71.89529787273204</v>
      </c>
      <c r="L14" s="559"/>
      <c r="M14" s="559"/>
      <c r="N14" s="559"/>
    </row>
    <row r="15" spans="2:14" ht="15">
      <c r="B15" s="1392">
        <v>9</v>
      </c>
      <c r="C15" s="1377" t="s">
        <v>522</v>
      </c>
      <c r="D15" s="1377">
        <v>223.16872</v>
      </c>
      <c r="E15" s="1377">
        <v>245.45297</v>
      </c>
      <c r="F15" s="1378">
        <v>9.985382360036837</v>
      </c>
      <c r="G15" s="1377">
        <v>6100.81004</v>
      </c>
      <c r="H15" s="1377">
        <v>5773.448450000001</v>
      </c>
      <c r="I15" s="1395">
        <v>-5.365870890154767</v>
      </c>
      <c r="L15" s="559"/>
      <c r="M15" s="559"/>
      <c r="N15" s="559"/>
    </row>
    <row r="16" spans="2:14" ht="15">
      <c r="B16" s="1392">
        <v>10</v>
      </c>
      <c r="C16" s="1377" t="s">
        <v>523</v>
      </c>
      <c r="D16" s="1377">
        <v>0.45718</v>
      </c>
      <c r="E16" s="1377">
        <v>0</v>
      </c>
      <c r="F16" s="1380" t="s">
        <v>120</v>
      </c>
      <c r="G16" s="1377">
        <v>342.592024</v>
      </c>
      <c r="H16" s="1377">
        <v>2702.140225</v>
      </c>
      <c r="I16" s="1395">
        <v>688.734131475285</v>
      </c>
      <c r="L16" s="559"/>
      <c r="M16" s="559"/>
      <c r="N16" s="559"/>
    </row>
    <row r="17" spans="2:14" ht="15">
      <c r="B17" s="1392">
        <v>11</v>
      </c>
      <c r="C17" s="1377" t="s">
        <v>524</v>
      </c>
      <c r="D17" s="1377">
        <v>0</v>
      </c>
      <c r="E17" s="1377">
        <v>0</v>
      </c>
      <c r="F17" s="1380" t="s">
        <v>120</v>
      </c>
      <c r="G17" s="1381">
        <v>0</v>
      </c>
      <c r="H17" s="1377">
        <v>0</v>
      </c>
      <c r="I17" s="1396" t="s">
        <v>120</v>
      </c>
      <c r="L17" s="559"/>
      <c r="M17" s="559"/>
      <c r="N17" s="559"/>
    </row>
    <row r="18" spans="2:14" ht="15">
      <c r="B18" s="1392">
        <v>12</v>
      </c>
      <c r="C18" s="1377" t="s">
        <v>525</v>
      </c>
      <c r="D18" s="1377">
        <v>0</v>
      </c>
      <c r="E18" s="1377">
        <v>13.426687999999999</v>
      </c>
      <c r="F18" s="1380" t="s">
        <v>120</v>
      </c>
      <c r="G18" s="1381">
        <v>0</v>
      </c>
      <c r="H18" s="1377">
        <v>768.479652</v>
      </c>
      <c r="I18" s="1396" t="s">
        <v>120</v>
      </c>
      <c r="L18" s="559"/>
      <c r="M18" s="559"/>
      <c r="N18" s="559"/>
    </row>
    <row r="19" spans="2:14" ht="15.75" customHeight="1">
      <c r="B19" s="1393">
        <v>13</v>
      </c>
      <c r="C19" s="1377" t="s">
        <v>526</v>
      </c>
      <c r="D19" s="1377">
        <v>0</v>
      </c>
      <c r="E19" s="1377">
        <v>397.9752610000019</v>
      </c>
      <c r="F19" s="1380" t="s">
        <v>120</v>
      </c>
      <c r="G19" s="1381">
        <v>0</v>
      </c>
      <c r="H19" s="1377">
        <v>8016.751040000014</v>
      </c>
      <c r="I19" s="1396" t="s">
        <v>120</v>
      </c>
      <c r="L19" s="559"/>
      <c r="M19" s="559"/>
      <c r="N19" s="559"/>
    </row>
    <row r="20" spans="2:14" ht="15">
      <c r="B20" s="1392">
        <v>14</v>
      </c>
      <c r="C20" s="1377" t="s">
        <v>527</v>
      </c>
      <c r="D20" s="1377">
        <v>0</v>
      </c>
      <c r="E20" s="1377">
        <v>24.56143500000072</v>
      </c>
      <c r="F20" s="1382" t="s">
        <v>120</v>
      </c>
      <c r="G20" s="1381">
        <v>0</v>
      </c>
      <c r="H20" s="1377">
        <v>939.4115320000369</v>
      </c>
      <c r="I20" s="1395" t="s">
        <v>120</v>
      </c>
      <c r="L20" s="559"/>
      <c r="M20" s="559"/>
      <c r="N20" s="559"/>
    </row>
    <row r="21" spans="2:14" ht="15.75" thickBot="1">
      <c r="B21" s="1387"/>
      <c r="C21" s="1388" t="s">
        <v>528</v>
      </c>
      <c r="D21" s="1389">
        <v>31592.199211000006</v>
      </c>
      <c r="E21" s="1389">
        <v>36274.304155</v>
      </c>
      <c r="F21" s="1390">
        <v>14.82044637895845</v>
      </c>
      <c r="G21" s="1391">
        <v>277792.204384</v>
      </c>
      <c r="H21" s="1389">
        <v>464608.429522</v>
      </c>
      <c r="I21" s="1397">
        <v>67.25034835022177</v>
      </c>
      <c r="K21" s="559"/>
      <c r="L21" s="559"/>
      <c r="M21" s="559"/>
      <c r="N21" s="559"/>
    </row>
    <row r="22" spans="2:9" ht="15.75" thickTop="1">
      <c r="B22" s="1375"/>
      <c r="C22" s="1375"/>
      <c r="D22" s="1375"/>
      <c r="E22" s="1375"/>
      <c r="F22" s="1375"/>
      <c r="G22" s="1375"/>
      <c r="H22" s="1375"/>
      <c r="I22" s="1375"/>
    </row>
    <row r="24" ht="15">
      <c r="N24" t="s">
        <v>32</v>
      </c>
    </row>
  </sheetData>
  <sheetProtection/>
  <mergeCells count="8">
    <mergeCell ref="B1:I1"/>
    <mergeCell ref="B2:I2"/>
    <mergeCell ref="B3:I3"/>
    <mergeCell ref="C4:I4"/>
    <mergeCell ref="B5:B6"/>
    <mergeCell ref="C5:C6"/>
    <mergeCell ref="D5:F5"/>
    <mergeCell ref="G5:I5"/>
  </mergeCells>
  <printOptions horizontalCentered="1"/>
  <pageMargins left="0.7" right="0.7" top="0.75" bottom="0.75" header="0.3" footer="0.3"/>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selection activeCell="A2" sqref="A2:H2"/>
    </sheetView>
  </sheetViews>
  <sheetFormatPr defaultColWidth="9.140625" defaultRowHeight="17.25" customHeight="1"/>
  <cols>
    <col min="1" max="1" width="35.7109375" style="50" customWidth="1"/>
    <col min="2" max="2" width="12.00390625" style="50" bestFit="1" customWidth="1"/>
    <col min="3" max="3" width="10.7109375" style="50" customWidth="1"/>
    <col min="4" max="4" width="12.00390625" style="50" bestFit="1" customWidth="1"/>
    <col min="5" max="5" width="10.7109375" style="50" customWidth="1"/>
    <col min="6" max="6" width="11.140625" style="50" customWidth="1"/>
    <col min="7" max="8" width="10.7109375" style="50" customWidth="1"/>
    <col min="9" max="16384" width="9.140625" style="50" customWidth="1"/>
  </cols>
  <sheetData>
    <row r="1" spans="1:8" ht="17.25" customHeight="1">
      <c r="A1" s="1613" t="s">
        <v>677</v>
      </c>
      <c r="B1" s="1613"/>
      <c r="C1" s="1613"/>
      <c r="D1" s="1613"/>
      <c r="E1" s="1613"/>
      <c r="F1" s="1613"/>
      <c r="G1" s="1613"/>
      <c r="H1" s="1613"/>
    </row>
    <row r="2" spans="1:8" ht="17.25" customHeight="1">
      <c r="A2" s="1614" t="s">
        <v>80</v>
      </c>
      <c r="B2" s="1614"/>
      <c r="C2" s="1614"/>
      <c r="D2" s="1614"/>
      <c r="E2" s="1614"/>
      <c r="F2" s="1614"/>
      <c r="G2" s="1614"/>
      <c r="H2" s="1614"/>
    </row>
    <row r="3" spans="1:8" ht="17.25" customHeight="1">
      <c r="A3" s="1615" t="s">
        <v>81</v>
      </c>
      <c r="B3" s="1615"/>
      <c r="C3" s="1615"/>
      <c r="D3" s="1615"/>
      <c r="E3" s="1615"/>
      <c r="F3" s="1615"/>
      <c r="G3" s="1615"/>
      <c r="H3" s="1615"/>
    </row>
    <row r="4" spans="1:8" ht="12.75" customHeight="1" thickBot="1">
      <c r="A4" s="51"/>
      <c r="B4" s="1616"/>
      <c r="C4" s="1616"/>
      <c r="D4" s="1616"/>
      <c r="E4" s="51"/>
      <c r="F4" s="51"/>
      <c r="G4" s="1617" t="s">
        <v>82</v>
      </c>
      <c r="H4" s="1617"/>
    </row>
    <row r="5" spans="1:8" ht="17.25" customHeight="1" thickTop="1">
      <c r="A5" s="1602" t="s">
        <v>83</v>
      </c>
      <c r="B5" s="1604" t="s">
        <v>84</v>
      </c>
      <c r="C5" s="1605"/>
      <c r="D5" s="1605"/>
      <c r="E5" s="1605"/>
      <c r="F5" s="1605"/>
      <c r="G5" s="1606" t="s">
        <v>129</v>
      </c>
      <c r="H5" s="1607"/>
    </row>
    <row r="6" spans="1:8" ht="15.75">
      <c r="A6" s="1603"/>
      <c r="B6" s="1610" t="s">
        <v>43</v>
      </c>
      <c r="C6" s="1611"/>
      <c r="D6" s="1610" t="s">
        <v>44</v>
      </c>
      <c r="E6" s="1611"/>
      <c r="F6" s="52" t="s">
        <v>127</v>
      </c>
      <c r="G6" s="1608"/>
      <c r="H6" s="1609"/>
    </row>
    <row r="7" spans="1:8" ht="17.25" customHeight="1">
      <c r="A7" s="53"/>
      <c r="B7" s="54" t="s">
        <v>124</v>
      </c>
      <c r="C7" s="54" t="s">
        <v>85</v>
      </c>
      <c r="D7" s="54" t="str">
        <f>B7</f>
        <v>Six Months</v>
      </c>
      <c r="E7" s="54" t="s">
        <v>85</v>
      </c>
      <c r="F7" s="54" t="str">
        <f>D7</f>
        <v>Six Months</v>
      </c>
      <c r="G7" s="55" t="s">
        <v>44</v>
      </c>
      <c r="H7" s="56" t="s">
        <v>123</v>
      </c>
    </row>
    <row r="8" spans="1:8" ht="17.25" customHeight="1">
      <c r="A8" s="57" t="s">
        <v>86</v>
      </c>
      <c r="B8" s="58">
        <v>153710.2</v>
      </c>
      <c r="C8" s="58">
        <v>509213.9</v>
      </c>
      <c r="D8" s="58">
        <v>159401.10000000003</v>
      </c>
      <c r="E8" s="58">
        <v>581704.3910000001</v>
      </c>
      <c r="F8" s="58">
        <v>248203.6</v>
      </c>
      <c r="G8" s="59">
        <f>D8/B8*100-100</f>
        <v>3.7023567726800195</v>
      </c>
      <c r="H8" s="60">
        <f>F8/D8*100-100</f>
        <v>55.71009233938784</v>
      </c>
    </row>
    <row r="9" spans="1:8" s="62" customFormat="1" ht="17.25" customHeight="1">
      <c r="A9" s="57" t="s">
        <v>87</v>
      </c>
      <c r="B9" s="61">
        <v>116119.70000000001</v>
      </c>
      <c r="C9" s="61">
        <v>334881.5</v>
      </c>
      <c r="D9" s="61">
        <v>126008.40000000001</v>
      </c>
      <c r="E9" s="61">
        <v>364469.233</v>
      </c>
      <c r="F9" s="61">
        <v>196466.6</v>
      </c>
      <c r="G9" s="59">
        <f aca="true" t="shared" si="0" ref="G9:G44">D9/B9*100-100</f>
        <v>8.51595379595365</v>
      </c>
      <c r="H9" s="60">
        <f aca="true" t="shared" si="1" ref="H9:H44">F9/D9*100-100</f>
        <v>55.91547865062964</v>
      </c>
    </row>
    <row r="10" spans="1:8" ht="15">
      <c r="A10" s="63" t="s">
        <v>133</v>
      </c>
      <c r="B10" s="64">
        <v>110720.1</v>
      </c>
      <c r="C10" s="64">
        <v>309169.3</v>
      </c>
      <c r="D10" s="64">
        <v>119962.8</v>
      </c>
      <c r="E10" s="64">
        <v>333275.034</v>
      </c>
      <c r="F10" s="64">
        <v>175360.9</v>
      </c>
      <c r="G10" s="65">
        <f t="shared" si="0"/>
        <v>8.347806766793013</v>
      </c>
      <c r="H10" s="66">
        <f t="shared" si="1"/>
        <v>46.17939894700689</v>
      </c>
    </row>
    <row r="11" spans="1:8" ht="17.25" customHeight="1">
      <c r="A11" s="63" t="s">
        <v>134</v>
      </c>
      <c r="B11" s="64">
        <v>847.8</v>
      </c>
      <c r="C11" s="64">
        <v>3625.7</v>
      </c>
      <c r="D11" s="64">
        <v>1348.6000000000001</v>
      </c>
      <c r="E11" s="64">
        <v>9490.552</v>
      </c>
      <c r="F11" s="64">
        <v>8037.7</v>
      </c>
      <c r="G11" s="65">
        <f t="shared" si="0"/>
        <v>59.070535503656544</v>
      </c>
      <c r="H11" s="66">
        <f t="shared" si="1"/>
        <v>496.00326264274054</v>
      </c>
    </row>
    <row r="12" spans="1:8" ht="17.25" customHeight="1">
      <c r="A12" s="63" t="s">
        <v>132</v>
      </c>
      <c r="B12" s="64">
        <v>4551.8</v>
      </c>
      <c r="C12" s="64">
        <v>22086.5</v>
      </c>
      <c r="D12" s="64">
        <v>4697</v>
      </c>
      <c r="E12" s="64">
        <v>21703.646999999997</v>
      </c>
      <c r="F12" s="64">
        <v>13068</v>
      </c>
      <c r="G12" s="65">
        <f t="shared" si="0"/>
        <v>3.189946834219427</v>
      </c>
      <c r="H12" s="66">
        <f t="shared" si="1"/>
        <v>178.22014051522245</v>
      </c>
    </row>
    <row r="13" spans="1:8" s="62" customFormat="1" ht="17.25" customHeight="1">
      <c r="A13" s="57" t="s">
        <v>88</v>
      </c>
      <c r="B13" s="61">
        <v>13843.7</v>
      </c>
      <c r="C13" s="61">
        <v>81030.3</v>
      </c>
      <c r="D13" s="61">
        <v>13631</v>
      </c>
      <c r="E13" s="61">
        <v>115677.41900000001</v>
      </c>
      <c r="F13" s="61">
        <v>30970.1</v>
      </c>
      <c r="G13" s="59">
        <f t="shared" si="0"/>
        <v>-1.5364389577930808</v>
      </c>
      <c r="H13" s="60">
        <f t="shared" si="1"/>
        <v>127.20343335045118</v>
      </c>
    </row>
    <row r="14" spans="1:8" ht="17.25" customHeight="1">
      <c r="A14" s="63" t="s">
        <v>133</v>
      </c>
      <c r="B14" s="64">
        <v>11678.2</v>
      </c>
      <c r="C14" s="64">
        <v>68626</v>
      </c>
      <c r="D14" s="64">
        <v>11537.4</v>
      </c>
      <c r="E14" s="64">
        <v>101579.099</v>
      </c>
      <c r="F14" s="64">
        <v>24143</v>
      </c>
      <c r="G14" s="65">
        <f t="shared" si="0"/>
        <v>-1.205665256632031</v>
      </c>
      <c r="H14" s="66">
        <f t="shared" si="1"/>
        <v>109.25858512316466</v>
      </c>
    </row>
    <row r="15" spans="1:8" ht="17.25" customHeight="1">
      <c r="A15" s="63" t="s">
        <v>134</v>
      </c>
      <c r="B15" s="64">
        <v>1241.6999999999998</v>
      </c>
      <c r="C15" s="64">
        <v>7646.2</v>
      </c>
      <c r="D15" s="64">
        <v>1299.4</v>
      </c>
      <c r="E15" s="64">
        <v>7247.497</v>
      </c>
      <c r="F15" s="64">
        <v>4816.6</v>
      </c>
      <c r="G15" s="65">
        <f t="shared" si="0"/>
        <v>4.646855117983435</v>
      </c>
      <c r="H15" s="66">
        <f t="shared" si="1"/>
        <v>270.6787748191473</v>
      </c>
    </row>
    <row r="16" spans="1:8" ht="17.25" customHeight="1">
      <c r="A16" s="63" t="s">
        <v>132</v>
      </c>
      <c r="B16" s="64">
        <v>923.8</v>
      </c>
      <c r="C16" s="64">
        <v>4758.099999999999</v>
      </c>
      <c r="D16" s="64">
        <v>794.2</v>
      </c>
      <c r="E16" s="64">
        <v>6850.823</v>
      </c>
      <c r="F16" s="64">
        <v>2010.5</v>
      </c>
      <c r="G16" s="65">
        <f t="shared" si="0"/>
        <v>-14.02901060835677</v>
      </c>
      <c r="H16" s="66">
        <f t="shared" si="1"/>
        <v>153.14782170737845</v>
      </c>
    </row>
    <row r="17" spans="1:8" s="62" customFormat="1" ht="17.25" customHeight="1">
      <c r="A17" s="67" t="s">
        <v>89</v>
      </c>
      <c r="B17" s="61">
        <v>23746.800000000003</v>
      </c>
      <c r="C17" s="61">
        <v>93302.1</v>
      </c>
      <c r="D17" s="61">
        <v>19761.7</v>
      </c>
      <c r="E17" s="61">
        <v>101557.739</v>
      </c>
      <c r="F17" s="61">
        <v>20766.9</v>
      </c>
      <c r="G17" s="65">
        <f t="shared" si="0"/>
        <v>-16.78162952482019</v>
      </c>
      <c r="H17" s="66">
        <f t="shared" si="1"/>
        <v>5.086606921469311</v>
      </c>
    </row>
    <row r="18" spans="1:8" ht="17.25" customHeight="1">
      <c r="A18" s="63" t="s">
        <v>133</v>
      </c>
      <c r="B18" s="64">
        <v>23286.9</v>
      </c>
      <c r="C18" s="68">
        <v>87750.5</v>
      </c>
      <c r="D18" s="64">
        <v>19761.7</v>
      </c>
      <c r="E18" s="64">
        <v>93336.894</v>
      </c>
      <c r="F18" s="64">
        <v>20266.9</v>
      </c>
      <c r="G18" s="65">
        <f t="shared" si="0"/>
        <v>-15.13812486848829</v>
      </c>
      <c r="H18" s="66">
        <f t="shared" si="1"/>
        <v>2.556460223563775</v>
      </c>
    </row>
    <row r="19" spans="1:8" ht="17.25" customHeight="1">
      <c r="A19" s="63" t="s">
        <v>134</v>
      </c>
      <c r="B19" s="64">
        <v>212.9</v>
      </c>
      <c r="C19" s="64">
        <v>4051.6</v>
      </c>
      <c r="D19" s="64">
        <v>0</v>
      </c>
      <c r="E19" s="64">
        <v>7834.175</v>
      </c>
      <c r="F19" s="64">
        <v>460</v>
      </c>
      <c r="G19" s="163" t="s">
        <v>120</v>
      </c>
      <c r="H19" s="60" t="s">
        <v>120</v>
      </c>
    </row>
    <row r="20" spans="1:8" ht="17.25" customHeight="1" thickBot="1">
      <c r="A20" s="63" t="s">
        <v>132</v>
      </c>
      <c r="B20" s="69">
        <v>247</v>
      </c>
      <c r="C20" s="69">
        <v>1500</v>
      </c>
      <c r="D20" s="69">
        <v>0</v>
      </c>
      <c r="E20" s="69">
        <v>386.67</v>
      </c>
      <c r="F20" s="69">
        <v>40</v>
      </c>
      <c r="G20" s="70" t="s">
        <v>120</v>
      </c>
      <c r="H20" s="71" t="s">
        <v>120</v>
      </c>
    </row>
    <row r="21" spans="1:8" ht="17.25" customHeight="1" thickBot="1">
      <c r="A21" s="74" t="s">
        <v>90</v>
      </c>
      <c r="B21" s="75">
        <f>B9+B13+B17</f>
        <v>153710.2</v>
      </c>
      <c r="C21" s="75">
        <f>C9+C13+C17</f>
        <v>509213.9</v>
      </c>
      <c r="D21" s="75">
        <f>D9+D13+D17</f>
        <v>159401.10000000003</v>
      </c>
      <c r="E21" s="75">
        <f>E9+E13+E17</f>
        <v>581704.3910000001</v>
      </c>
      <c r="F21" s="75">
        <f>F9+F13+F17</f>
        <v>248203.6</v>
      </c>
      <c r="G21" s="76">
        <f t="shared" si="0"/>
        <v>3.7023567726800195</v>
      </c>
      <c r="H21" s="77">
        <f t="shared" si="1"/>
        <v>55.71009233938784</v>
      </c>
    </row>
    <row r="22" spans="1:8" ht="17.25" customHeight="1" thickBot="1">
      <c r="A22" s="74" t="s">
        <v>91</v>
      </c>
      <c r="B22" s="78">
        <f>B23+B26+B27+B28+B29+B30+B31</f>
        <v>218663.3</v>
      </c>
      <c r="C22" s="78">
        <f>C23+C26+C27+C28+C29+C30+C31</f>
        <v>463333.4</v>
      </c>
      <c r="D22" s="78">
        <f>D23+D26+D27+D28+D29+D30+D31</f>
        <v>188327.1</v>
      </c>
      <c r="E22" s="78">
        <f>E23+E26+E27+E28+E29+E30+E31</f>
        <v>531870.383</v>
      </c>
      <c r="F22" s="78">
        <f>F23+F26+F27+F28+F29+F30+F31</f>
        <v>328573.39999999997</v>
      </c>
      <c r="G22" s="76">
        <f t="shared" si="0"/>
        <v>-13.873475795892588</v>
      </c>
      <c r="H22" s="77">
        <f t="shared" si="1"/>
        <v>74.46952669052936</v>
      </c>
    </row>
    <row r="23" spans="1:8" ht="17.25" customHeight="1">
      <c r="A23" s="72" t="s">
        <v>92</v>
      </c>
      <c r="B23" s="79">
        <v>205531.3</v>
      </c>
      <c r="C23" s="79">
        <v>434795.2</v>
      </c>
      <c r="D23" s="79">
        <v>182538.7</v>
      </c>
      <c r="E23" s="79">
        <v>521761.383</v>
      </c>
      <c r="F23" s="79">
        <v>287093.8</v>
      </c>
      <c r="G23" s="59">
        <f t="shared" si="0"/>
        <v>-11.18690924448002</v>
      </c>
      <c r="H23" s="60">
        <f t="shared" si="1"/>
        <v>57.27831961112901</v>
      </c>
    </row>
    <row r="24" spans="1:8" ht="17.25" customHeight="1">
      <c r="A24" s="80" t="s">
        <v>93</v>
      </c>
      <c r="B24" s="81">
        <v>190520.59999999998</v>
      </c>
      <c r="C24" s="82">
        <v>405846.60000000003</v>
      </c>
      <c r="D24" s="81">
        <v>164327.7</v>
      </c>
      <c r="E24" s="81">
        <v>481978.14599999995</v>
      </c>
      <c r="F24" s="81">
        <v>277571.5</v>
      </c>
      <c r="G24" s="83">
        <f t="shared" si="0"/>
        <v>-13.748067138146723</v>
      </c>
      <c r="H24" s="84">
        <f t="shared" si="1"/>
        <v>68.91339682841053</v>
      </c>
    </row>
    <row r="25" spans="1:8" ht="17.25" customHeight="1">
      <c r="A25" s="80" t="s">
        <v>94</v>
      </c>
      <c r="B25" s="81">
        <v>15010.7</v>
      </c>
      <c r="C25" s="82">
        <v>28948.599999999995</v>
      </c>
      <c r="D25" s="81">
        <v>18211.000000000004</v>
      </c>
      <c r="E25" s="81">
        <v>39783.23700000001</v>
      </c>
      <c r="F25" s="81">
        <v>9522.299999999996</v>
      </c>
      <c r="G25" s="83">
        <f t="shared" si="0"/>
        <v>21.32012497751606</v>
      </c>
      <c r="H25" s="84">
        <f t="shared" si="1"/>
        <v>-47.71127340618311</v>
      </c>
    </row>
    <row r="26" spans="1:8" ht="17.25" customHeight="1">
      <c r="A26" s="72" t="s">
        <v>95</v>
      </c>
      <c r="B26" s="64">
        <v>6895.000000000001</v>
      </c>
      <c r="C26" s="73">
        <v>11104.8</v>
      </c>
      <c r="D26" s="64">
        <v>3080.4000000000033</v>
      </c>
      <c r="E26" s="64">
        <v>5713.424000000001</v>
      </c>
      <c r="F26" s="64">
        <v>9439.5</v>
      </c>
      <c r="G26" s="65">
        <f t="shared" si="0"/>
        <v>-55.32414793328495</v>
      </c>
      <c r="H26" s="66">
        <f t="shared" si="1"/>
        <v>206.43747565251232</v>
      </c>
    </row>
    <row r="27" spans="1:8" ht="17.25" customHeight="1">
      <c r="A27" s="72" t="s">
        <v>96</v>
      </c>
      <c r="B27" s="64">
        <v>-12.9</v>
      </c>
      <c r="C27" s="73">
        <v>-26.5</v>
      </c>
      <c r="D27" s="64">
        <v>115.00000000000006</v>
      </c>
      <c r="E27" s="64">
        <v>1096.5</v>
      </c>
      <c r="F27" s="64">
        <v>-823.8000000000001</v>
      </c>
      <c r="G27" s="65">
        <f t="shared" si="0"/>
        <v>-991.4728682170546</v>
      </c>
      <c r="H27" s="66">
        <f t="shared" si="1"/>
        <v>-816.3478260869562</v>
      </c>
    </row>
    <row r="28" spans="1:8" ht="17.25" customHeight="1">
      <c r="A28" s="72" t="s">
        <v>97</v>
      </c>
      <c r="B28" s="64">
        <v>728.1</v>
      </c>
      <c r="C28" s="73">
        <v>1129.6</v>
      </c>
      <c r="D28" s="64">
        <v>-663</v>
      </c>
      <c r="E28" s="64">
        <v>-3.1</v>
      </c>
      <c r="F28" s="64">
        <v>646.0999999999999</v>
      </c>
      <c r="G28" s="65">
        <f t="shared" si="0"/>
        <v>-191.05892047795632</v>
      </c>
      <c r="H28" s="66">
        <f t="shared" si="1"/>
        <v>-197.45098039215685</v>
      </c>
    </row>
    <row r="29" spans="1:8" ht="17.25" customHeight="1">
      <c r="A29" s="72" t="s">
        <v>98</v>
      </c>
      <c r="B29" s="64">
        <v>561.5</v>
      </c>
      <c r="C29" s="73">
        <v>832.9</v>
      </c>
      <c r="D29" s="64">
        <v>187</v>
      </c>
      <c r="E29" s="64">
        <v>216</v>
      </c>
      <c r="F29" s="64">
        <v>58.299999999999955</v>
      </c>
      <c r="G29" s="65">
        <f t="shared" si="0"/>
        <v>-66.69634906500445</v>
      </c>
      <c r="H29" s="66">
        <f t="shared" si="1"/>
        <v>-68.82352941176472</v>
      </c>
    </row>
    <row r="30" spans="1:8" ht="17.25" customHeight="1">
      <c r="A30" s="72" t="s">
        <v>99</v>
      </c>
      <c r="B30" s="64">
        <v>0</v>
      </c>
      <c r="C30" s="85">
        <v>10000</v>
      </c>
      <c r="D30" s="64">
        <v>0</v>
      </c>
      <c r="E30" s="64">
        <v>0</v>
      </c>
      <c r="F30" s="64">
        <v>18281.6</v>
      </c>
      <c r="G30" s="65" t="s">
        <v>120</v>
      </c>
      <c r="H30" s="66" t="s">
        <v>120</v>
      </c>
    </row>
    <row r="31" spans="1:8" ht="17.25" customHeight="1" thickBot="1">
      <c r="A31" s="72" t="s">
        <v>100</v>
      </c>
      <c r="B31" s="86">
        <v>4960.3</v>
      </c>
      <c r="C31" s="87">
        <v>5497.4</v>
      </c>
      <c r="D31" s="86">
        <v>3069.000000000002</v>
      </c>
      <c r="E31" s="86">
        <v>3086.176</v>
      </c>
      <c r="F31" s="86">
        <v>13877.899999999998</v>
      </c>
      <c r="G31" s="65">
        <f t="shared" si="0"/>
        <v>-38.12874221317255</v>
      </c>
      <c r="H31" s="66">
        <f t="shared" si="1"/>
        <v>352.1961550993805</v>
      </c>
    </row>
    <row r="32" spans="1:8" ht="17.25" customHeight="1" thickBot="1">
      <c r="A32" s="88" t="s">
        <v>101</v>
      </c>
      <c r="B32" s="78">
        <f>B22-B21</f>
        <v>64953.09999999998</v>
      </c>
      <c r="C32" s="78">
        <f>C22-C21</f>
        <v>-45880.5</v>
      </c>
      <c r="D32" s="78">
        <f>D22-D21</f>
        <v>28925.99999999997</v>
      </c>
      <c r="E32" s="78">
        <f>E22-E21</f>
        <v>-49834.00800000003</v>
      </c>
      <c r="F32" s="78">
        <f>F22-F21</f>
        <v>80369.79999999996</v>
      </c>
      <c r="G32" s="76">
        <f t="shared" si="0"/>
        <v>-55.46632878184416</v>
      </c>
      <c r="H32" s="77">
        <f t="shared" si="1"/>
        <v>177.84622830671384</v>
      </c>
    </row>
    <row r="33" spans="1:14" ht="17.25" customHeight="1" thickBot="1">
      <c r="A33" s="88" t="s">
        <v>102</v>
      </c>
      <c r="B33" s="89">
        <f>B34+B43+B44</f>
        <v>-64953.1</v>
      </c>
      <c r="C33" s="89">
        <f>C34+C43+C44</f>
        <v>45880.5</v>
      </c>
      <c r="D33" s="89">
        <f>D34+D43+D44</f>
        <v>-28926.00000000001</v>
      </c>
      <c r="E33" s="89">
        <f>E34+E43+E44</f>
        <v>49834.018</v>
      </c>
      <c r="F33" s="89">
        <f>F34+F43+F44</f>
        <v>-80369.79999999996</v>
      </c>
      <c r="G33" s="76">
        <f t="shared" si="0"/>
        <v>-55.46632878184411</v>
      </c>
      <c r="H33" s="77">
        <f t="shared" si="1"/>
        <v>177.84622830671344</v>
      </c>
      <c r="J33" s="170"/>
      <c r="K33" s="170"/>
      <c r="L33" s="170"/>
      <c r="M33" s="170"/>
      <c r="N33" s="170"/>
    </row>
    <row r="34" spans="1:14" ht="17.25" customHeight="1">
      <c r="A34" s="90" t="s">
        <v>103</v>
      </c>
      <c r="B34" s="79">
        <v>-72139</v>
      </c>
      <c r="C34" s="91">
        <v>32055.300000000003</v>
      </c>
      <c r="D34" s="91">
        <v>-48239.000000000015</v>
      </c>
      <c r="E34" s="91">
        <v>6366.529999999999</v>
      </c>
      <c r="F34" s="79">
        <v>-102967.69999999997</v>
      </c>
      <c r="G34" s="65">
        <f t="shared" si="0"/>
        <v>-33.13048420410594</v>
      </c>
      <c r="H34" s="66">
        <f t="shared" si="1"/>
        <v>113.45322249632028</v>
      </c>
      <c r="J34" s="170"/>
      <c r="K34" s="170"/>
      <c r="L34" s="170"/>
      <c r="M34" s="170"/>
      <c r="N34" s="170"/>
    </row>
    <row r="35" spans="1:8" ht="17.25" customHeight="1">
      <c r="A35" s="92" t="s">
        <v>104</v>
      </c>
      <c r="B35" s="64">
        <v>0</v>
      </c>
      <c r="C35" s="73">
        <v>42423.1</v>
      </c>
      <c r="D35" s="64">
        <v>0</v>
      </c>
      <c r="E35" s="64">
        <v>87774.5</v>
      </c>
      <c r="F35" s="64">
        <v>0</v>
      </c>
      <c r="G35" s="65" t="s">
        <v>120</v>
      </c>
      <c r="H35" s="66" t="s">
        <v>120</v>
      </c>
    </row>
    <row r="36" spans="1:8" ht="17.25" customHeight="1">
      <c r="A36" s="63" t="s">
        <v>105</v>
      </c>
      <c r="B36" s="79">
        <v>0</v>
      </c>
      <c r="C36" s="91">
        <v>10000</v>
      </c>
      <c r="D36" s="79">
        <v>0</v>
      </c>
      <c r="E36" s="79">
        <v>20500</v>
      </c>
      <c r="F36" s="79">
        <v>0</v>
      </c>
      <c r="G36" s="65" t="s">
        <v>120</v>
      </c>
      <c r="H36" s="66" t="s">
        <v>120</v>
      </c>
    </row>
    <row r="37" spans="1:8" ht="17.25" customHeight="1">
      <c r="A37" s="63" t="s">
        <v>106</v>
      </c>
      <c r="B37" s="79">
        <v>0</v>
      </c>
      <c r="C37" s="91">
        <v>30000</v>
      </c>
      <c r="D37" s="79">
        <v>0</v>
      </c>
      <c r="E37" s="79">
        <v>62000</v>
      </c>
      <c r="F37" s="79">
        <v>0</v>
      </c>
      <c r="G37" s="65" t="s">
        <v>120</v>
      </c>
      <c r="H37" s="66" t="s">
        <v>120</v>
      </c>
    </row>
    <row r="38" spans="1:8" ht="18.75" customHeight="1">
      <c r="A38" s="63" t="s">
        <v>107</v>
      </c>
      <c r="B38" s="79">
        <v>0</v>
      </c>
      <c r="C38" s="91">
        <v>0</v>
      </c>
      <c r="D38" s="79">
        <v>0</v>
      </c>
      <c r="E38" s="79">
        <v>0</v>
      </c>
      <c r="F38" s="79">
        <v>0</v>
      </c>
      <c r="G38" s="93" t="s">
        <v>120</v>
      </c>
      <c r="H38" s="66" t="s">
        <v>120</v>
      </c>
    </row>
    <row r="39" spans="1:8" ht="17.25" customHeight="1">
      <c r="A39" s="63" t="s">
        <v>108</v>
      </c>
      <c r="B39" s="79">
        <v>0</v>
      </c>
      <c r="C39" s="91">
        <v>2339.4</v>
      </c>
      <c r="D39" s="79">
        <v>0</v>
      </c>
      <c r="E39" s="79">
        <v>5000</v>
      </c>
      <c r="F39" s="79">
        <v>0</v>
      </c>
      <c r="G39" s="93" t="s">
        <v>120</v>
      </c>
      <c r="H39" s="66" t="s">
        <v>120</v>
      </c>
    </row>
    <row r="40" spans="1:8" ht="17.25" customHeight="1">
      <c r="A40" s="63" t="s">
        <v>109</v>
      </c>
      <c r="B40" s="94">
        <v>0</v>
      </c>
      <c r="C40" s="95">
        <v>83.7</v>
      </c>
      <c r="D40" s="96">
        <v>0</v>
      </c>
      <c r="E40" s="96">
        <v>274.5</v>
      </c>
      <c r="F40" s="79">
        <v>0</v>
      </c>
      <c r="G40" s="93" t="s">
        <v>120</v>
      </c>
      <c r="H40" s="66" t="s">
        <v>120</v>
      </c>
    </row>
    <row r="41" spans="1:8" ht="17.25" customHeight="1">
      <c r="A41" s="92" t="s">
        <v>110</v>
      </c>
      <c r="B41" s="79">
        <v>-72155.8</v>
      </c>
      <c r="C41" s="91">
        <v>-10312.299999999996</v>
      </c>
      <c r="D41" s="79">
        <v>-48081.70000000001</v>
      </c>
      <c r="E41" s="79">
        <v>-81221.57</v>
      </c>
      <c r="F41" s="79">
        <v>-102575.79999999997</v>
      </c>
      <c r="G41" s="97">
        <f t="shared" si="0"/>
        <v>-33.364053894489416</v>
      </c>
      <c r="H41" s="66">
        <f t="shared" si="1"/>
        <v>113.33646688864985</v>
      </c>
    </row>
    <row r="42" spans="1:8" ht="17.25" customHeight="1">
      <c r="A42" s="98" t="s">
        <v>111</v>
      </c>
      <c r="B42" s="79">
        <v>16.8</v>
      </c>
      <c r="C42" s="91">
        <v>-55.5</v>
      </c>
      <c r="D42" s="79">
        <v>-157.3</v>
      </c>
      <c r="E42" s="79">
        <v>-186.39999999999418</v>
      </c>
      <c r="F42" s="79">
        <v>-391.9</v>
      </c>
      <c r="G42" s="97">
        <f t="shared" si="0"/>
        <v>-1036.3095238095239</v>
      </c>
      <c r="H42" s="66">
        <f t="shared" si="1"/>
        <v>149.1417673235855</v>
      </c>
    </row>
    <row r="43" spans="1:8" ht="17.25" customHeight="1">
      <c r="A43" s="90" t="s">
        <v>112</v>
      </c>
      <c r="B43" s="79">
        <v>886.5</v>
      </c>
      <c r="C43" s="91">
        <v>11224</v>
      </c>
      <c r="D43" s="79">
        <v>220.5</v>
      </c>
      <c r="E43" s="79">
        <v>13694</v>
      </c>
      <c r="F43" s="79">
        <v>1112.8</v>
      </c>
      <c r="G43" s="97">
        <f t="shared" si="0"/>
        <v>-75.12690355329948</v>
      </c>
      <c r="H43" s="66">
        <f t="shared" si="1"/>
        <v>404.671201814059</v>
      </c>
    </row>
    <row r="44" spans="1:8" s="104" customFormat="1" ht="17.25" customHeight="1" thickBot="1">
      <c r="A44" s="99" t="s">
        <v>113</v>
      </c>
      <c r="B44" s="100">
        <v>6299.4</v>
      </c>
      <c r="C44" s="101">
        <v>2601.199999999999</v>
      </c>
      <c r="D44" s="100">
        <v>19092.500000000004</v>
      </c>
      <c r="E44" s="100">
        <v>29773.488</v>
      </c>
      <c r="F44" s="100">
        <v>21485.100000000002</v>
      </c>
      <c r="G44" s="102">
        <f t="shared" si="0"/>
        <v>203.08442073848312</v>
      </c>
      <c r="H44" s="103">
        <f t="shared" si="1"/>
        <v>12.531622364802914</v>
      </c>
    </row>
    <row r="45" spans="2:8" s="104" customFormat="1" ht="12" customHeight="1" hidden="1" thickTop="1">
      <c r="B45" s="104">
        <v>-34089.4</v>
      </c>
      <c r="D45" s="104">
        <v>-39381.9</v>
      </c>
      <c r="F45" s="104">
        <v>-43539.5</v>
      </c>
      <c r="G45" s="105"/>
      <c r="H45" s="106"/>
    </row>
    <row r="46" spans="1:8" s="104" customFormat="1" ht="17.25" customHeight="1" hidden="1">
      <c r="A46" s="107" t="s">
        <v>114</v>
      </c>
      <c r="B46" s="108">
        <v>262.7</v>
      </c>
      <c r="C46" s="108"/>
      <c r="D46" s="108">
        <v>-44</v>
      </c>
      <c r="E46" s="108"/>
      <c r="F46" s="108">
        <v>-202.3</v>
      </c>
      <c r="G46" s="105"/>
      <c r="H46" s="106"/>
    </row>
    <row r="47" spans="1:8" s="104" customFormat="1" ht="17.25" customHeight="1" hidden="1">
      <c r="A47" s="109" t="s">
        <v>115</v>
      </c>
      <c r="B47" s="108">
        <v>17.7</v>
      </c>
      <c r="C47" s="108"/>
      <c r="D47" s="108">
        <v>0</v>
      </c>
      <c r="E47" s="108"/>
      <c r="F47" s="108">
        <v>61.7</v>
      </c>
      <c r="G47" s="105"/>
      <c r="H47" s="106"/>
    </row>
    <row r="48" spans="1:8" s="104" customFormat="1" ht="17.25" customHeight="1" hidden="1">
      <c r="A48" s="109" t="s">
        <v>116</v>
      </c>
      <c r="B48" s="108">
        <v>1187.8</v>
      </c>
      <c r="C48" s="108"/>
      <c r="D48" s="108">
        <v>1990</v>
      </c>
      <c r="E48" s="108"/>
      <c r="F48" s="108">
        <v>2997.5999999999995</v>
      </c>
      <c r="G48" s="105"/>
      <c r="H48" s="106"/>
    </row>
    <row r="49" spans="1:8" ht="49.5" customHeight="1" thickTop="1">
      <c r="A49" s="1612" t="s">
        <v>128</v>
      </c>
      <c r="B49" s="1612"/>
      <c r="C49" s="1612"/>
      <c r="D49" s="1612"/>
      <c r="E49" s="1612"/>
      <c r="F49" s="1612"/>
      <c r="G49" s="1612"/>
      <c r="H49" s="1612"/>
    </row>
    <row r="50" spans="1:8" ht="19.5" customHeight="1">
      <c r="A50" s="1618" t="s">
        <v>117</v>
      </c>
      <c r="B50" s="1618"/>
      <c r="C50" s="1618"/>
      <c r="D50" s="1618"/>
      <c r="E50" s="1618"/>
      <c r="F50" s="1618"/>
      <c r="G50" s="1618"/>
      <c r="H50" s="1618"/>
    </row>
    <row r="51" spans="1:8" ht="17.25" customHeight="1">
      <c r="A51" s="1599" t="s">
        <v>118</v>
      </c>
      <c r="B51" s="1599"/>
      <c r="C51" s="1599"/>
      <c r="D51" s="1599"/>
      <c r="E51" s="1599"/>
      <c r="F51" s="1599"/>
      <c r="G51" s="1599"/>
      <c r="H51" s="1599"/>
    </row>
    <row r="52" spans="1:8" ht="17.25" customHeight="1">
      <c r="A52" s="1600" t="s">
        <v>119</v>
      </c>
      <c r="B52" s="1600"/>
      <c r="C52" s="1600"/>
      <c r="D52" s="1600"/>
      <c r="E52" s="1600"/>
      <c r="F52" s="1600"/>
      <c r="G52" s="1600"/>
      <c r="H52" s="1600"/>
    </row>
    <row r="53" spans="1:8" ht="17.25" customHeight="1">
      <c r="A53" s="1601" t="s">
        <v>121</v>
      </c>
      <c r="B53" s="1601"/>
      <c r="C53" s="1601"/>
      <c r="D53" s="1601"/>
      <c r="E53" s="1601"/>
      <c r="F53" s="1601"/>
      <c r="G53" s="1601"/>
      <c r="H53" s="1601"/>
    </row>
  </sheetData>
  <sheetProtection/>
  <mergeCells count="15">
    <mergeCell ref="A1:H1"/>
    <mergeCell ref="A2:H2"/>
    <mergeCell ref="A3:H3"/>
    <mergeCell ref="B4:D4"/>
    <mergeCell ref="G4:H4"/>
    <mergeCell ref="A50:H50"/>
    <mergeCell ref="A51:H51"/>
    <mergeCell ref="A52:H52"/>
    <mergeCell ref="A53:H53"/>
    <mergeCell ref="A5:A6"/>
    <mergeCell ref="B5:F5"/>
    <mergeCell ref="G5:H6"/>
    <mergeCell ref="B6:C6"/>
    <mergeCell ref="D6:E6"/>
    <mergeCell ref="A49:H49"/>
  </mergeCells>
  <printOptions horizontalCentered="1"/>
  <pageMargins left="1.27" right="0.7" top="0.47" bottom="0.3" header="0.3" footer="0.3"/>
  <pageSetup fitToHeight="1" fitToWidth="1" horizontalDpi="600" verticalDpi="600" orientation="portrait" scale="73" r:id="rId1"/>
</worksheet>
</file>

<file path=xl/worksheets/sheet23.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A1">
      <selection activeCell="I22" sqref="I22"/>
    </sheetView>
  </sheetViews>
  <sheetFormatPr defaultColWidth="9.140625" defaultRowHeight="15"/>
  <cols>
    <col min="1" max="1" width="20.7109375" style="13" customWidth="1"/>
    <col min="2" max="2" width="11.7109375" style="13" customWidth="1"/>
    <col min="3" max="3" width="12.7109375" style="13" bestFit="1" customWidth="1"/>
    <col min="4" max="4" width="11.28125" style="13" bestFit="1" customWidth="1"/>
    <col min="5" max="5" width="12.8515625" style="13" bestFit="1" customWidth="1"/>
    <col min="6" max="6" width="11.421875" style="13" bestFit="1" customWidth="1"/>
    <col min="7" max="10" width="9.421875" style="13" bestFit="1" customWidth="1"/>
    <col min="11" max="11" width="9.140625" style="13" customWidth="1"/>
    <col min="12" max="12" width="14.00390625" style="13" bestFit="1" customWidth="1"/>
    <col min="13" max="14" width="12.8515625" style="13" bestFit="1" customWidth="1"/>
    <col min="15" max="15" width="14.00390625" style="13" bestFit="1" customWidth="1"/>
    <col min="16" max="16384" width="9.140625" style="13" customWidth="1"/>
  </cols>
  <sheetData>
    <row r="1" spans="1:10" ht="12.75">
      <c r="A1" s="1502" t="s">
        <v>678</v>
      </c>
      <c r="B1" s="1502"/>
      <c r="C1" s="1502"/>
      <c r="D1" s="1502"/>
      <c r="E1" s="1502"/>
      <c r="F1" s="1502"/>
      <c r="G1" s="1502"/>
      <c r="H1" s="1502"/>
      <c r="I1" s="1502"/>
      <c r="J1" s="1502"/>
    </row>
    <row r="2" spans="1:10" ht="15.75">
      <c r="A2" s="1620" t="s">
        <v>23</v>
      </c>
      <c r="B2" s="1620"/>
      <c r="C2" s="1620"/>
      <c r="D2" s="1620"/>
      <c r="E2" s="1620"/>
      <c r="F2" s="1620"/>
      <c r="G2" s="1620"/>
      <c r="H2" s="1620"/>
      <c r="I2" s="1620"/>
      <c r="J2" s="1620"/>
    </row>
    <row r="3" spans="1:10" ht="13.5" thickBot="1">
      <c r="A3" s="14"/>
      <c r="B3" s="14"/>
      <c r="C3" s="14"/>
      <c r="D3" s="14"/>
      <c r="E3" s="14"/>
      <c r="F3" s="14"/>
      <c r="G3" s="14"/>
      <c r="H3" s="14"/>
      <c r="I3" s="14"/>
      <c r="J3" s="14"/>
    </row>
    <row r="4" spans="1:10" ht="13.5">
      <c r="A4" s="1621"/>
      <c r="B4" s="1623" t="s">
        <v>45</v>
      </c>
      <c r="C4" s="1624"/>
      <c r="D4" s="1624"/>
      <c r="E4" s="1624"/>
      <c r="F4" s="1625"/>
      <c r="G4" s="1626" t="s">
        <v>125</v>
      </c>
      <c r="H4" s="1627"/>
      <c r="I4" s="1626" t="s">
        <v>126</v>
      </c>
      <c r="J4" s="1630"/>
    </row>
    <row r="5" spans="1:10" ht="13.5">
      <c r="A5" s="1622"/>
      <c r="B5" s="1632" t="s">
        <v>43</v>
      </c>
      <c r="C5" s="1633"/>
      <c r="D5" s="1632" t="s">
        <v>44</v>
      </c>
      <c r="E5" s="1633"/>
      <c r="F5" s="15" t="s">
        <v>122</v>
      </c>
      <c r="G5" s="1628"/>
      <c r="H5" s="1629"/>
      <c r="I5" s="1628"/>
      <c r="J5" s="1631"/>
    </row>
    <row r="6" spans="1:10" ht="13.5">
      <c r="A6" s="1622"/>
      <c r="B6" s="16" t="s">
        <v>124</v>
      </c>
      <c r="C6" s="17" t="s">
        <v>46</v>
      </c>
      <c r="D6" s="18" t="str">
        <f>B6</f>
        <v>Six Months</v>
      </c>
      <c r="E6" s="17" t="s">
        <v>46</v>
      </c>
      <c r="F6" s="19" t="str">
        <f>B6</f>
        <v>Six Months</v>
      </c>
      <c r="G6" s="15" t="s">
        <v>44</v>
      </c>
      <c r="H6" s="20" t="s">
        <v>123</v>
      </c>
      <c r="I6" s="15" t="s">
        <v>44</v>
      </c>
      <c r="J6" s="21" t="s">
        <v>123</v>
      </c>
    </row>
    <row r="7" spans="1:10" ht="19.5" customHeight="1">
      <c r="A7" s="22" t="s">
        <v>47</v>
      </c>
      <c r="B7" s="110">
        <v>55668.844</v>
      </c>
      <c r="C7" s="23">
        <v>112377.395</v>
      </c>
      <c r="D7" s="24">
        <v>48530.834</v>
      </c>
      <c r="E7" s="24">
        <v>122069.2</v>
      </c>
      <c r="F7" s="24">
        <v>74749.685</v>
      </c>
      <c r="G7" s="25">
        <f>(D7-B7)/B7*100</f>
        <v>-12.822270927702387</v>
      </c>
      <c r="H7" s="25">
        <f>(F7-D7)/D7*100</f>
        <v>54.02513997595837</v>
      </c>
      <c r="I7" s="26">
        <f>D7/D$17%</f>
        <v>29.53296077369697</v>
      </c>
      <c r="J7" s="27">
        <f>F7/F$17%</f>
        <v>26.929882306911708</v>
      </c>
    </row>
    <row r="8" spans="1:10" ht="19.5" customHeight="1">
      <c r="A8" s="28" t="s">
        <v>48</v>
      </c>
      <c r="B8" s="111">
        <v>36320.995</v>
      </c>
      <c r="C8" s="29">
        <v>74671.022</v>
      </c>
      <c r="D8" s="30">
        <v>27521.36</v>
      </c>
      <c r="E8" s="31">
        <v>82811.9</v>
      </c>
      <c r="F8" s="30">
        <v>55453.702</v>
      </c>
      <c r="G8" s="32">
        <f aca="true" t="shared" si="0" ref="G8:G16">(D8-B8)/B8*100</f>
        <v>-24.22740621505551</v>
      </c>
      <c r="H8" s="33">
        <f aca="true" t="shared" si="1" ref="H8:H16">(F8-D8)/D8*100</f>
        <v>101.4933200975533</v>
      </c>
      <c r="I8" s="34">
        <f aca="true" t="shared" si="2" ref="I8:I17">D8/D$17%</f>
        <v>16.74785241314404</v>
      </c>
      <c r="J8" s="35">
        <f aca="true" t="shared" si="3" ref="J8:J17">F8/F$17%</f>
        <v>19.978166708562775</v>
      </c>
    </row>
    <row r="9" spans="1:15" ht="19.5" customHeight="1">
      <c r="A9" s="28" t="s">
        <v>49</v>
      </c>
      <c r="B9" s="111">
        <v>39147.473</v>
      </c>
      <c r="C9" s="29">
        <v>88459.09</v>
      </c>
      <c r="D9" s="30">
        <v>42141.899</v>
      </c>
      <c r="E9" s="31">
        <v>117131.2</v>
      </c>
      <c r="F9" s="30">
        <v>61886.089</v>
      </c>
      <c r="G9" s="32">
        <f t="shared" si="0"/>
        <v>7.649091424113121</v>
      </c>
      <c r="H9" s="33">
        <f t="shared" si="1"/>
        <v>46.85168553984718</v>
      </c>
      <c r="I9" s="34">
        <f t="shared" si="2"/>
        <v>25.645037340510147</v>
      </c>
      <c r="J9" s="35">
        <f t="shared" si="3"/>
        <v>22.29554670638496</v>
      </c>
      <c r="L9" s="354"/>
      <c r="M9" s="354"/>
      <c r="N9" s="354"/>
      <c r="O9" s="354"/>
    </row>
    <row r="10" spans="1:14" ht="19.5" customHeight="1">
      <c r="A10" s="28" t="s">
        <v>50</v>
      </c>
      <c r="B10" s="111">
        <v>25098.902</v>
      </c>
      <c r="C10" s="29">
        <v>53524.95</v>
      </c>
      <c r="D10" s="30">
        <v>22122.343</v>
      </c>
      <c r="E10" s="31">
        <v>69453.8</v>
      </c>
      <c r="F10" s="30">
        <v>43881.363</v>
      </c>
      <c r="G10" s="32">
        <f t="shared" si="0"/>
        <v>-11.859319582984138</v>
      </c>
      <c r="H10" s="33">
        <f t="shared" si="1"/>
        <v>98.35766491822315</v>
      </c>
      <c r="I10" s="34">
        <f t="shared" si="2"/>
        <v>13.462333823508365</v>
      </c>
      <c r="J10" s="35">
        <f t="shared" si="3"/>
        <v>15.80902904215409</v>
      </c>
      <c r="L10" s="355"/>
      <c r="M10" s="355"/>
      <c r="N10" s="355"/>
    </row>
    <row r="11" spans="1:10" ht="19.5" customHeight="1">
      <c r="A11" s="28" t="s">
        <v>51</v>
      </c>
      <c r="B11" s="111">
        <v>4625.111</v>
      </c>
      <c r="C11" s="29">
        <v>10650</v>
      </c>
      <c r="D11" s="30">
        <v>3922.91</v>
      </c>
      <c r="E11" s="31">
        <v>11910</v>
      </c>
      <c r="F11" s="30">
        <v>9775.296</v>
      </c>
      <c r="G11" s="32">
        <f t="shared" si="0"/>
        <v>-15.182359947685582</v>
      </c>
      <c r="H11" s="33">
        <f t="shared" si="1"/>
        <v>149.184814334257</v>
      </c>
      <c r="I11" s="34">
        <f t="shared" si="2"/>
        <v>2.387248221383205</v>
      </c>
      <c r="J11" s="35">
        <f t="shared" si="3"/>
        <v>3.521721473411223</v>
      </c>
    </row>
    <row r="12" spans="1:10" ht="19.5" customHeight="1">
      <c r="A12" s="28" t="s">
        <v>52</v>
      </c>
      <c r="B12" s="111">
        <v>3430.991</v>
      </c>
      <c r="C12" s="29">
        <v>6217.373</v>
      </c>
      <c r="D12" s="30">
        <v>2884.326</v>
      </c>
      <c r="E12" s="31">
        <v>7075.4</v>
      </c>
      <c r="F12" s="30">
        <v>4917.311</v>
      </c>
      <c r="G12" s="32">
        <f t="shared" si="0"/>
        <v>-15.933151675419724</v>
      </c>
      <c r="H12" s="33">
        <f t="shared" si="1"/>
        <v>70.48388427660394</v>
      </c>
      <c r="I12" s="34">
        <f t="shared" si="2"/>
        <v>1.7552281631210847</v>
      </c>
      <c r="J12" s="35">
        <f t="shared" si="3"/>
        <v>1.7715473516240545</v>
      </c>
    </row>
    <row r="13" spans="1:10" ht="19.5" customHeight="1">
      <c r="A13" s="28" t="s">
        <v>53</v>
      </c>
      <c r="B13" s="30">
        <v>266.628</v>
      </c>
      <c r="C13" s="36">
        <v>461.616</v>
      </c>
      <c r="D13" s="36">
        <v>294.545</v>
      </c>
      <c r="E13" s="37">
        <v>566.8</v>
      </c>
      <c r="F13" s="30">
        <v>384.972</v>
      </c>
      <c r="G13" s="32">
        <f t="shared" si="0"/>
        <v>10.470393207015029</v>
      </c>
      <c r="H13" s="33">
        <f t="shared" si="1"/>
        <v>30.700572068784044</v>
      </c>
      <c r="I13" s="34">
        <f t="shared" si="2"/>
        <v>0.17924245709621586</v>
      </c>
      <c r="J13" s="35">
        <f t="shared" si="3"/>
        <v>0.1386929008658219</v>
      </c>
    </row>
    <row r="14" spans="1:10" ht="19.5" customHeight="1">
      <c r="A14" s="28" t="s">
        <v>54</v>
      </c>
      <c r="B14" s="30">
        <v>343.161</v>
      </c>
      <c r="C14" s="36">
        <v>562.917</v>
      </c>
      <c r="D14" s="36">
        <v>402.984</v>
      </c>
      <c r="E14" s="37">
        <v>720.7</v>
      </c>
      <c r="F14" s="30">
        <v>528.507</v>
      </c>
      <c r="G14" s="32">
        <f t="shared" si="0"/>
        <v>17.432925070156568</v>
      </c>
      <c r="H14" s="33">
        <f t="shared" si="1"/>
        <v>31.148383062354828</v>
      </c>
      <c r="I14" s="34">
        <f t="shared" si="2"/>
        <v>0.2452319419119708</v>
      </c>
      <c r="J14" s="35">
        <f t="shared" si="3"/>
        <v>0.19040389679741104</v>
      </c>
    </row>
    <row r="15" spans="1:10" ht="19.5" customHeight="1">
      <c r="A15" s="28" t="s">
        <v>55</v>
      </c>
      <c r="B15" s="30">
        <v>9498.195</v>
      </c>
      <c r="C15" s="36">
        <v>11016.301</v>
      </c>
      <c r="D15" s="36">
        <v>547.395</v>
      </c>
      <c r="E15" s="37">
        <v>9689.8</v>
      </c>
      <c r="F15" s="30">
        <v>4091.8</v>
      </c>
      <c r="G15" s="32">
        <f t="shared" si="0"/>
        <v>-94.23685237037141</v>
      </c>
      <c r="H15" s="33">
        <f t="shared" si="1"/>
        <v>647.504087541903</v>
      </c>
      <c r="I15" s="34">
        <f t="shared" si="2"/>
        <v>0.33311183283431417</v>
      </c>
      <c r="J15" s="35">
        <f t="shared" si="3"/>
        <v>1.4741425655963811</v>
      </c>
    </row>
    <row r="16" spans="1:10" ht="19.5" customHeight="1">
      <c r="A16" s="28" t="s">
        <v>56</v>
      </c>
      <c r="B16" s="111">
        <v>16120.3</v>
      </c>
      <c r="C16" s="29">
        <v>45093.2</v>
      </c>
      <c r="D16" s="30">
        <v>15959.1</v>
      </c>
      <c r="E16" s="30">
        <v>61313.2</v>
      </c>
      <c r="F16" s="30">
        <v>21902.8</v>
      </c>
      <c r="G16" s="33">
        <f t="shared" si="0"/>
        <v>-0.9999813899244984</v>
      </c>
      <c r="H16" s="33">
        <f t="shared" si="1"/>
        <v>37.24332825785914</v>
      </c>
      <c r="I16" s="34">
        <f t="shared" si="2"/>
        <v>9.711753032793693</v>
      </c>
      <c r="J16" s="35">
        <f t="shared" si="3"/>
        <v>7.890867047691582</v>
      </c>
    </row>
    <row r="17" spans="1:10" ht="19.5" customHeight="1" thickBot="1">
      <c r="A17" s="38" t="s">
        <v>57</v>
      </c>
      <c r="B17" s="39">
        <f>SUM(B7:B16)</f>
        <v>190520.6</v>
      </c>
      <c r="C17" s="39">
        <v>403033.864</v>
      </c>
      <c r="D17" s="40">
        <f>SUM(D7:D16)</f>
        <v>164327.696</v>
      </c>
      <c r="E17" s="40">
        <f>SUM(E7:E16)</f>
        <v>482742</v>
      </c>
      <c r="F17" s="40">
        <f>SUM(F7:F16)</f>
        <v>277571.52499999997</v>
      </c>
      <c r="G17" s="33">
        <f>(D17-B17)/B17*100</f>
        <v>-13.748069237657246</v>
      </c>
      <c r="H17" s="33">
        <f>(F17-D17)/D17*100</f>
        <v>68.91341615353748</v>
      </c>
      <c r="I17" s="34">
        <f t="shared" si="2"/>
        <v>100</v>
      </c>
      <c r="J17" s="35">
        <f t="shared" si="3"/>
        <v>100</v>
      </c>
    </row>
    <row r="18" spans="1:10" ht="24" customHeight="1">
      <c r="A18" s="41"/>
      <c r="B18" s="42"/>
      <c r="C18" s="42"/>
      <c r="D18" s="43"/>
      <c r="E18" s="43"/>
      <c r="F18" s="43"/>
      <c r="G18" s="44"/>
      <c r="H18" s="44"/>
      <c r="I18" s="45"/>
      <c r="J18" s="45"/>
    </row>
    <row r="19" spans="1:10" ht="29.25" customHeight="1">
      <c r="A19" s="1619" t="s">
        <v>58</v>
      </c>
      <c r="B19" s="1619"/>
      <c r="C19" s="1619"/>
      <c r="D19" s="1619"/>
      <c r="E19" s="1619"/>
      <c r="F19" s="1619"/>
      <c r="G19" s="1619"/>
      <c r="H19" s="1619"/>
      <c r="I19" s="1619"/>
      <c r="J19" s="1619"/>
    </row>
    <row r="20" spans="1:10" ht="15.75">
      <c r="A20" s="46" t="s">
        <v>59</v>
      </c>
      <c r="B20" s="171"/>
      <c r="C20" s="172"/>
      <c r="D20" s="171"/>
      <c r="E20" s="171"/>
      <c r="F20" s="171"/>
      <c r="G20" s="47"/>
      <c r="H20" s="47"/>
      <c r="I20" s="47"/>
      <c r="J20" s="47"/>
    </row>
    <row r="21" spans="1:10" ht="15.75">
      <c r="A21" s="46" t="s">
        <v>60</v>
      </c>
      <c r="B21" s="171"/>
      <c r="C21" s="171"/>
      <c r="D21" s="171"/>
      <c r="E21" s="171"/>
      <c r="F21" s="171"/>
      <c r="G21" s="48"/>
      <c r="H21" s="47"/>
      <c r="I21" s="47"/>
      <c r="J21" s="47"/>
    </row>
    <row r="22" spans="2:6" ht="12.75">
      <c r="B22" s="169"/>
      <c r="C22" s="169"/>
      <c r="D22" s="169"/>
      <c r="E22" s="169"/>
      <c r="F22" s="169"/>
    </row>
    <row r="24" spans="2:5" ht="12.75">
      <c r="B24" s="169"/>
      <c r="C24" s="169"/>
      <c r="D24" s="169"/>
      <c r="E24" s="169"/>
    </row>
  </sheetData>
  <sheetProtection/>
  <mergeCells count="9">
    <mergeCell ref="A19:J19"/>
    <mergeCell ref="A1:J1"/>
    <mergeCell ref="A2:J2"/>
    <mergeCell ref="A4:A6"/>
    <mergeCell ref="B4:F4"/>
    <mergeCell ref="G4:H5"/>
    <mergeCell ref="I4:J5"/>
    <mergeCell ref="B5:C5"/>
    <mergeCell ref="D5:E5"/>
  </mergeCells>
  <printOptions/>
  <pageMargins left="0.7" right="0.7" top="0.75" bottom="0.75" header="0.3" footer="0.3"/>
  <pageSetup fitToHeight="1" fitToWidth="1" horizontalDpi="600" verticalDpi="600" orientation="portrait" scale="76" r:id="rId1"/>
</worksheet>
</file>

<file path=xl/worksheets/sheet24.xml><?xml version="1.0" encoding="utf-8"?>
<worksheet xmlns="http://schemas.openxmlformats.org/spreadsheetml/2006/main" xmlns:r="http://schemas.openxmlformats.org/officeDocument/2006/relationships">
  <sheetPr>
    <pageSetUpPr fitToPage="1"/>
  </sheetPr>
  <dimension ref="A1:S46"/>
  <sheetViews>
    <sheetView zoomScalePageLayoutView="0" workbookViewId="0" topLeftCell="A22">
      <selection activeCell="K6" sqref="K6"/>
    </sheetView>
  </sheetViews>
  <sheetFormatPr defaultColWidth="9.140625" defaultRowHeight="15"/>
  <cols>
    <col min="1" max="1" width="5.57421875" style="112" bestFit="1" customWidth="1"/>
    <col min="2" max="2" width="34.57421875" style="112" customWidth="1"/>
    <col min="3" max="3" width="12.00390625" style="114" customWidth="1"/>
    <col min="4" max="5" width="12.00390625" style="115" customWidth="1"/>
    <col min="6" max="6" width="12.00390625" style="114" customWidth="1"/>
    <col min="7" max="7" width="9.421875" style="112" customWidth="1"/>
    <col min="8" max="8" width="9.57421875" style="112" bestFit="1" customWidth="1"/>
    <col min="9" max="9" width="10.00390625" style="113" customWidth="1"/>
    <col min="10" max="16384" width="9.140625" style="112" customWidth="1"/>
  </cols>
  <sheetData>
    <row r="1" spans="1:9" ht="12.75">
      <c r="A1" s="1634" t="s">
        <v>1067</v>
      </c>
      <c r="B1" s="1634"/>
      <c r="C1" s="1634"/>
      <c r="D1" s="1634"/>
      <c r="E1" s="1634"/>
      <c r="F1" s="1634"/>
      <c r="G1" s="1634"/>
      <c r="H1" s="1634"/>
      <c r="I1" s="162"/>
    </row>
    <row r="2" spans="1:9" ht="15.75">
      <c r="A2" s="1635" t="s">
        <v>24</v>
      </c>
      <c r="B2" s="1635"/>
      <c r="C2" s="1635"/>
      <c r="D2" s="1635"/>
      <c r="E2" s="1635"/>
      <c r="F2" s="1635"/>
      <c r="G2" s="1635"/>
      <c r="H2" s="1635"/>
      <c r="I2" s="161"/>
    </row>
    <row r="3" spans="1:9" ht="11.25" customHeight="1">
      <c r="A3" s="1635"/>
      <c r="B3" s="1635"/>
      <c r="C3" s="1635"/>
      <c r="D3" s="1635"/>
      <c r="E3" s="1635"/>
      <c r="F3" s="1635"/>
      <c r="G3" s="1635"/>
      <c r="H3" s="1635"/>
      <c r="I3" s="161"/>
    </row>
    <row r="4" spans="1:9" ht="13.5" thickBot="1">
      <c r="A4" s="1636" t="s">
        <v>61</v>
      </c>
      <c r="B4" s="1636"/>
      <c r="C4" s="1636"/>
      <c r="D4" s="1636"/>
      <c r="E4" s="1636"/>
      <c r="F4" s="1636"/>
      <c r="G4" s="1636"/>
      <c r="H4" s="1636"/>
      <c r="I4" s="160"/>
    </row>
    <row r="5" spans="1:9" ht="27.75" customHeight="1" thickTop="1">
      <c r="A5" s="1637" t="s">
        <v>62</v>
      </c>
      <c r="B5" s="1639" t="s">
        <v>63</v>
      </c>
      <c r="C5" s="157" t="s">
        <v>44</v>
      </c>
      <c r="D5" s="157" t="s">
        <v>44</v>
      </c>
      <c r="E5" s="157" t="s">
        <v>123</v>
      </c>
      <c r="F5" s="157" t="s">
        <v>123</v>
      </c>
      <c r="G5" s="1641" t="s">
        <v>131</v>
      </c>
      <c r="H5" s="1642"/>
      <c r="I5" s="159"/>
    </row>
    <row r="6" spans="1:9" ht="12.75">
      <c r="A6" s="1638"/>
      <c r="B6" s="1640"/>
      <c r="C6" s="158" t="s">
        <v>64</v>
      </c>
      <c r="D6" s="157" t="s">
        <v>130</v>
      </c>
      <c r="E6" s="158" t="s">
        <v>64</v>
      </c>
      <c r="F6" s="157" t="str">
        <f>D6</f>
        <v>Mid-Jan</v>
      </c>
      <c r="G6" s="157" t="s">
        <v>44</v>
      </c>
      <c r="H6" s="156" t="s">
        <v>123</v>
      </c>
      <c r="I6" s="49"/>
    </row>
    <row r="7" spans="1:10" ht="12.75">
      <c r="A7" s="155">
        <v>1</v>
      </c>
      <c r="B7" s="154" t="s">
        <v>65</v>
      </c>
      <c r="C7" s="153">
        <v>119858.10699999999</v>
      </c>
      <c r="D7" s="153">
        <v>107259.10699999999</v>
      </c>
      <c r="E7" s="153">
        <v>116059.10699999999</v>
      </c>
      <c r="F7" s="153">
        <v>109359.09999999999</v>
      </c>
      <c r="G7" s="153">
        <f aca="true" t="shared" si="0" ref="G7:G38">D7-C7</f>
        <v>-12599</v>
      </c>
      <c r="H7" s="152">
        <f aca="true" t="shared" si="1" ref="H7:H39">F7-E7</f>
        <v>-6700.006999999998</v>
      </c>
      <c r="I7" s="119"/>
      <c r="J7" s="118"/>
    </row>
    <row r="8" spans="1:10" ht="12.75">
      <c r="A8" s="150"/>
      <c r="B8" s="144" t="s">
        <v>66</v>
      </c>
      <c r="C8" s="133">
        <v>17968.932</v>
      </c>
      <c r="D8" s="133">
        <v>15819.932</v>
      </c>
      <c r="E8" s="133">
        <v>16099.932</v>
      </c>
      <c r="F8" s="133">
        <v>16169.9</v>
      </c>
      <c r="G8" s="124">
        <f t="shared" si="0"/>
        <v>-2149</v>
      </c>
      <c r="H8" s="123">
        <f t="shared" si="1"/>
        <v>69.96799999999894</v>
      </c>
      <c r="I8" s="122"/>
      <c r="J8" s="118"/>
    </row>
    <row r="9" spans="1:10" ht="12.75">
      <c r="A9" s="150"/>
      <c r="B9" s="144" t="s">
        <v>67</v>
      </c>
      <c r="C9" s="133">
        <v>100729.15</v>
      </c>
      <c r="D9" s="133">
        <v>84024.45</v>
      </c>
      <c r="E9" s="133">
        <v>97899.525</v>
      </c>
      <c r="F9" s="133">
        <v>91900.4</v>
      </c>
      <c r="G9" s="124">
        <f t="shared" si="0"/>
        <v>-16704.699999999997</v>
      </c>
      <c r="H9" s="123">
        <f t="shared" si="1"/>
        <v>-5999.125</v>
      </c>
      <c r="I9" s="122"/>
      <c r="J9" s="118"/>
    </row>
    <row r="10" spans="1:10" ht="12.75">
      <c r="A10" s="147"/>
      <c r="B10" s="144" t="s">
        <v>68</v>
      </c>
      <c r="C10" s="133">
        <v>906.95</v>
      </c>
      <c r="D10" s="133">
        <v>1419.4</v>
      </c>
      <c r="E10" s="124">
        <v>444.4</v>
      </c>
      <c r="F10" s="133">
        <v>493.8</v>
      </c>
      <c r="G10" s="124">
        <f t="shared" si="0"/>
        <v>512.45</v>
      </c>
      <c r="H10" s="123">
        <f t="shared" si="1"/>
        <v>49.400000000000034</v>
      </c>
      <c r="I10" s="122"/>
      <c r="J10" s="118"/>
    </row>
    <row r="11" spans="1:10" ht="12.75">
      <c r="A11" s="149"/>
      <c r="B11" s="144" t="s">
        <v>69</v>
      </c>
      <c r="C11" s="133">
        <v>253.075</v>
      </c>
      <c r="D11" s="133">
        <v>1957.325</v>
      </c>
      <c r="E11" s="124">
        <v>111.5</v>
      </c>
      <c r="F11" s="133">
        <v>120</v>
      </c>
      <c r="G11" s="124">
        <f t="shared" si="0"/>
        <v>1704.25</v>
      </c>
      <c r="H11" s="123">
        <f t="shared" si="1"/>
        <v>8.5</v>
      </c>
      <c r="I11" s="122"/>
      <c r="J11" s="118"/>
    </row>
    <row r="12" spans="1:10" ht="12.75">
      <c r="A12" s="150"/>
      <c r="B12" s="144" t="s">
        <v>70</v>
      </c>
      <c r="C12" s="133">
        <v>0</v>
      </c>
      <c r="D12" s="133">
        <v>4038</v>
      </c>
      <c r="E12" s="133">
        <v>1503.75</v>
      </c>
      <c r="F12" s="133">
        <v>675</v>
      </c>
      <c r="G12" s="124">
        <f t="shared" si="0"/>
        <v>4038</v>
      </c>
      <c r="H12" s="123">
        <f t="shared" si="1"/>
        <v>-828.75</v>
      </c>
      <c r="I12" s="122"/>
      <c r="J12" s="118"/>
    </row>
    <row r="13" spans="1:10" ht="13.5">
      <c r="A13" s="151">
        <v>2</v>
      </c>
      <c r="B13" s="148" t="s">
        <v>71</v>
      </c>
      <c r="C13" s="128">
        <v>57070</v>
      </c>
      <c r="D13" s="128">
        <v>54070</v>
      </c>
      <c r="E13" s="128">
        <v>108899.99999999999</v>
      </c>
      <c r="F13" s="128">
        <v>108899.97499999999</v>
      </c>
      <c r="G13" s="128">
        <f t="shared" si="0"/>
        <v>-3000</v>
      </c>
      <c r="H13" s="127">
        <f t="shared" si="1"/>
        <v>-0.024999999994179234</v>
      </c>
      <c r="I13" s="119"/>
      <c r="J13" s="118"/>
    </row>
    <row r="14" spans="1:10" ht="12.75">
      <c r="A14" s="147"/>
      <c r="B14" s="144" t="s">
        <v>66</v>
      </c>
      <c r="C14" s="133">
        <v>28.675</v>
      </c>
      <c r="D14" s="133">
        <v>0</v>
      </c>
      <c r="E14" s="124">
        <v>0</v>
      </c>
      <c r="F14" s="133">
        <v>0</v>
      </c>
      <c r="G14" s="124">
        <f t="shared" si="0"/>
        <v>-28.675</v>
      </c>
      <c r="H14" s="123">
        <f t="shared" si="1"/>
        <v>0</v>
      </c>
      <c r="I14" s="122"/>
      <c r="J14" s="118"/>
    </row>
    <row r="15" spans="1:19" ht="12.75">
      <c r="A15" s="149"/>
      <c r="B15" s="144" t="s">
        <v>67</v>
      </c>
      <c r="C15" s="133">
        <v>35633.925</v>
      </c>
      <c r="D15" s="133">
        <v>33968.925</v>
      </c>
      <c r="E15" s="143">
        <v>79063.5</v>
      </c>
      <c r="F15" s="133">
        <v>79063.5</v>
      </c>
      <c r="G15" s="124">
        <f t="shared" si="0"/>
        <v>-1665</v>
      </c>
      <c r="H15" s="123">
        <f t="shared" si="1"/>
        <v>0</v>
      </c>
      <c r="I15" s="122"/>
      <c r="J15" s="118"/>
      <c r="L15" s="162"/>
      <c r="M15" s="162"/>
      <c r="N15" s="162"/>
      <c r="O15" s="162"/>
      <c r="P15" s="162"/>
      <c r="Q15" s="162"/>
      <c r="R15" s="162"/>
      <c r="S15" s="162"/>
    </row>
    <row r="16" spans="1:10" ht="12.75">
      <c r="A16" s="150"/>
      <c r="B16" s="144" t="s">
        <v>68</v>
      </c>
      <c r="C16" s="143">
        <v>2180.875</v>
      </c>
      <c r="D16" s="133">
        <v>2177.875</v>
      </c>
      <c r="E16" s="133">
        <v>5116.65</v>
      </c>
      <c r="F16" s="133">
        <v>5116.65</v>
      </c>
      <c r="G16" s="124">
        <f t="shared" si="0"/>
        <v>-3</v>
      </c>
      <c r="H16" s="123">
        <f t="shared" si="1"/>
        <v>0</v>
      </c>
      <c r="I16" s="122"/>
      <c r="J16" s="118"/>
    </row>
    <row r="17" spans="1:10" ht="12.75">
      <c r="A17" s="149"/>
      <c r="B17" s="144" t="s">
        <v>69</v>
      </c>
      <c r="C17" s="143">
        <v>2793.875</v>
      </c>
      <c r="D17" s="133">
        <v>2361.875</v>
      </c>
      <c r="E17" s="133">
        <v>3733.525</v>
      </c>
      <c r="F17" s="133">
        <v>3733.5</v>
      </c>
      <c r="G17" s="124">
        <f t="shared" si="0"/>
        <v>-432</v>
      </c>
      <c r="H17" s="123">
        <f t="shared" si="1"/>
        <v>-0.02500000000009095</v>
      </c>
      <c r="I17" s="122"/>
      <c r="J17" s="118"/>
    </row>
    <row r="18" spans="1:10" ht="12.75">
      <c r="A18" s="147"/>
      <c r="B18" s="144" t="s">
        <v>70</v>
      </c>
      <c r="C18" s="133">
        <v>16432.649999999998</v>
      </c>
      <c r="D18" s="133">
        <v>15561.325</v>
      </c>
      <c r="E18" s="133">
        <v>20986.324999999997</v>
      </c>
      <c r="F18" s="133">
        <v>20986.324999999997</v>
      </c>
      <c r="G18" s="124">
        <f t="shared" si="0"/>
        <v>-871.3249999999971</v>
      </c>
      <c r="H18" s="123">
        <f t="shared" si="1"/>
        <v>0</v>
      </c>
      <c r="I18" s="122"/>
      <c r="J18" s="118"/>
    </row>
    <row r="19" spans="1:10" ht="12.75">
      <c r="A19" s="147">
        <v>3</v>
      </c>
      <c r="B19" s="148" t="s">
        <v>72</v>
      </c>
      <c r="C19" s="128">
        <v>16586.48</v>
      </c>
      <c r="D19" s="128">
        <v>16586.48</v>
      </c>
      <c r="E19" s="128">
        <v>906.48</v>
      </c>
      <c r="F19" s="128">
        <v>906.5</v>
      </c>
      <c r="G19" s="128">
        <f t="shared" si="0"/>
        <v>0</v>
      </c>
      <c r="H19" s="127">
        <f t="shared" si="1"/>
        <v>0.01999999999998181</v>
      </c>
      <c r="I19" s="119"/>
      <c r="J19" s="118"/>
    </row>
    <row r="20" spans="1:10" ht="12.75">
      <c r="A20" s="149"/>
      <c r="B20" s="144" t="s">
        <v>66</v>
      </c>
      <c r="C20" s="143">
        <v>21.37</v>
      </c>
      <c r="D20" s="133">
        <v>22.17</v>
      </c>
      <c r="E20" s="133">
        <v>1.3</v>
      </c>
      <c r="F20" s="133">
        <v>1.3</v>
      </c>
      <c r="G20" s="124">
        <f t="shared" si="0"/>
        <v>0.8000000000000007</v>
      </c>
      <c r="H20" s="123">
        <f t="shared" si="1"/>
        <v>0</v>
      </c>
      <c r="I20" s="122"/>
      <c r="J20" s="118"/>
    </row>
    <row r="21" spans="1:10" ht="12.75">
      <c r="A21" s="149"/>
      <c r="B21" s="144" t="s">
        <v>67</v>
      </c>
      <c r="C21" s="143">
        <v>0</v>
      </c>
      <c r="D21" s="133">
        <v>0</v>
      </c>
      <c r="E21" s="133">
        <v>0</v>
      </c>
      <c r="F21" s="133">
        <v>0</v>
      </c>
      <c r="G21" s="124">
        <f t="shared" si="0"/>
        <v>0</v>
      </c>
      <c r="H21" s="123">
        <f t="shared" si="1"/>
        <v>0</v>
      </c>
      <c r="I21" s="122"/>
      <c r="J21" s="118"/>
    </row>
    <row r="22" spans="1:10" ht="12.75">
      <c r="A22" s="149"/>
      <c r="B22" s="144" t="s">
        <v>68</v>
      </c>
      <c r="C22" s="133">
        <v>0</v>
      </c>
      <c r="D22" s="133">
        <v>0</v>
      </c>
      <c r="E22" s="143">
        <v>0</v>
      </c>
      <c r="F22" s="133">
        <v>0</v>
      </c>
      <c r="G22" s="124">
        <f t="shared" si="0"/>
        <v>0</v>
      </c>
      <c r="H22" s="123">
        <f t="shared" si="1"/>
        <v>0</v>
      </c>
      <c r="I22" s="122"/>
      <c r="J22" s="118"/>
    </row>
    <row r="23" spans="1:10" ht="12.75">
      <c r="A23" s="150"/>
      <c r="B23" s="144" t="s">
        <v>69</v>
      </c>
      <c r="C23" s="133">
        <v>0</v>
      </c>
      <c r="D23" s="133">
        <v>0</v>
      </c>
      <c r="E23" s="133">
        <v>0</v>
      </c>
      <c r="F23" s="133">
        <v>0</v>
      </c>
      <c r="G23" s="124">
        <f t="shared" si="0"/>
        <v>0</v>
      </c>
      <c r="H23" s="123">
        <f t="shared" si="1"/>
        <v>0</v>
      </c>
      <c r="I23" s="122"/>
      <c r="J23" s="118"/>
    </row>
    <row r="24" spans="1:10" ht="12.75">
      <c r="A24" s="149"/>
      <c r="B24" s="144" t="s">
        <v>70</v>
      </c>
      <c r="C24" s="133">
        <v>16565.11</v>
      </c>
      <c r="D24" s="133">
        <v>16564.31</v>
      </c>
      <c r="E24" s="133">
        <v>905.1800000000001</v>
      </c>
      <c r="F24" s="133">
        <v>905.2</v>
      </c>
      <c r="G24" s="124">
        <f t="shared" si="0"/>
        <v>-0.7999999999992724</v>
      </c>
      <c r="H24" s="123">
        <f t="shared" si="1"/>
        <v>0.01999999999998181</v>
      </c>
      <c r="I24" s="122"/>
      <c r="J24" s="118"/>
    </row>
    <row r="25" spans="1:10" ht="12.75">
      <c r="A25" s="147">
        <v>4</v>
      </c>
      <c r="B25" s="148" t="s">
        <v>73</v>
      </c>
      <c r="C25" s="128">
        <v>3056.166</v>
      </c>
      <c r="D25" s="128">
        <v>3056.176</v>
      </c>
      <c r="E25" s="128">
        <v>7806.176</v>
      </c>
      <c r="F25" s="128">
        <v>7806.2</v>
      </c>
      <c r="G25" s="128">
        <f t="shared" si="0"/>
        <v>0.009999999999763531</v>
      </c>
      <c r="H25" s="127">
        <f t="shared" si="1"/>
        <v>0.023999999999432475</v>
      </c>
      <c r="I25" s="119"/>
      <c r="J25" s="118"/>
    </row>
    <row r="26" spans="1:10" ht="12.75">
      <c r="A26" s="147"/>
      <c r="B26" s="144" t="s">
        <v>74</v>
      </c>
      <c r="C26" s="124">
        <v>507.597</v>
      </c>
      <c r="D26" s="133">
        <v>509.107</v>
      </c>
      <c r="E26" s="133">
        <v>307.551</v>
      </c>
      <c r="F26" s="133">
        <v>333.1</v>
      </c>
      <c r="G26" s="124">
        <f t="shared" si="0"/>
        <v>1.5100000000000477</v>
      </c>
      <c r="H26" s="123">
        <f t="shared" si="1"/>
        <v>25.549000000000035</v>
      </c>
      <c r="I26" s="122"/>
      <c r="J26" s="118"/>
    </row>
    <row r="27" spans="1:10" ht="12.75">
      <c r="A27" s="147"/>
      <c r="B27" s="144" t="s">
        <v>67</v>
      </c>
      <c r="C27" s="146">
        <v>0</v>
      </c>
      <c r="D27" s="133">
        <v>0</v>
      </c>
      <c r="E27" s="124">
        <v>0</v>
      </c>
      <c r="F27" s="133">
        <v>0</v>
      </c>
      <c r="G27" s="124">
        <f t="shared" si="0"/>
        <v>0</v>
      </c>
      <c r="H27" s="123">
        <f t="shared" si="1"/>
        <v>0</v>
      </c>
      <c r="I27" s="122"/>
      <c r="J27" s="118"/>
    </row>
    <row r="28" spans="1:10" ht="12.75">
      <c r="A28" s="145"/>
      <c r="B28" s="144" t="s">
        <v>68</v>
      </c>
      <c r="C28" s="143">
        <v>0</v>
      </c>
      <c r="D28" s="133">
        <v>0</v>
      </c>
      <c r="E28" s="124">
        <v>0</v>
      </c>
      <c r="F28" s="133">
        <v>0</v>
      </c>
      <c r="G28" s="124">
        <f t="shared" si="0"/>
        <v>0</v>
      </c>
      <c r="H28" s="123">
        <f t="shared" si="1"/>
        <v>0</v>
      </c>
      <c r="I28" s="122"/>
      <c r="J28" s="118"/>
    </row>
    <row r="29" spans="1:10" ht="12.75">
      <c r="A29" s="135"/>
      <c r="B29" s="144" t="s">
        <v>69</v>
      </c>
      <c r="C29" s="133">
        <v>0</v>
      </c>
      <c r="D29" s="133">
        <v>0</v>
      </c>
      <c r="E29" s="143">
        <v>0</v>
      </c>
      <c r="F29" s="133">
        <v>0</v>
      </c>
      <c r="G29" s="124">
        <f t="shared" si="0"/>
        <v>0</v>
      </c>
      <c r="H29" s="123">
        <f t="shared" si="1"/>
        <v>0</v>
      </c>
      <c r="I29" s="122"/>
      <c r="J29" s="118"/>
    </row>
    <row r="30" spans="1:10" ht="12.75">
      <c r="A30" s="145"/>
      <c r="B30" s="144" t="s">
        <v>70</v>
      </c>
      <c r="C30" s="133">
        <v>2548.569</v>
      </c>
      <c r="D30" s="133">
        <v>2547.069</v>
      </c>
      <c r="E30" s="143">
        <v>7498.625</v>
      </c>
      <c r="F30" s="133">
        <v>7473.099999999999</v>
      </c>
      <c r="G30" s="124">
        <f t="shared" si="0"/>
        <v>-1.5</v>
      </c>
      <c r="H30" s="123">
        <f t="shared" si="1"/>
        <v>-25.525000000000546</v>
      </c>
      <c r="I30" s="122"/>
      <c r="J30" s="118"/>
    </row>
    <row r="31" spans="1:10" ht="13.5">
      <c r="A31" s="142">
        <v>5</v>
      </c>
      <c r="B31" s="141" t="s">
        <v>75</v>
      </c>
      <c r="C31" s="140">
        <v>215.02499999999998</v>
      </c>
      <c r="D31" s="140">
        <v>215.025</v>
      </c>
      <c r="E31" s="140">
        <v>486.15999999999997</v>
      </c>
      <c r="F31" s="140">
        <v>486.2</v>
      </c>
      <c r="G31" s="128">
        <f t="shared" si="0"/>
        <v>0</v>
      </c>
      <c r="H31" s="127">
        <f t="shared" si="1"/>
        <v>0.040000000000020464</v>
      </c>
      <c r="I31" s="119"/>
      <c r="J31" s="118"/>
    </row>
    <row r="32" spans="1:10" ht="12.75">
      <c r="A32" s="135"/>
      <c r="B32" s="134" t="s">
        <v>76</v>
      </c>
      <c r="C32" s="139">
        <v>0.015</v>
      </c>
      <c r="D32" s="133">
        <v>0.025</v>
      </c>
      <c r="E32" s="139">
        <v>0.01</v>
      </c>
      <c r="F32" s="131">
        <v>0</v>
      </c>
      <c r="G32" s="138">
        <f t="shared" si="0"/>
        <v>0.010000000000000002</v>
      </c>
      <c r="H32" s="137">
        <f t="shared" si="1"/>
        <v>-0.01</v>
      </c>
      <c r="I32" s="136"/>
      <c r="J32" s="118"/>
    </row>
    <row r="33" spans="1:10" ht="12.75">
      <c r="A33" s="135"/>
      <c r="B33" s="134" t="s">
        <v>77</v>
      </c>
      <c r="C33" s="132">
        <v>215.01</v>
      </c>
      <c r="D33" s="133">
        <v>215</v>
      </c>
      <c r="E33" s="132">
        <v>486.15</v>
      </c>
      <c r="F33" s="131">
        <v>486.2</v>
      </c>
      <c r="G33" s="124">
        <f t="shared" si="0"/>
        <v>-0.009999999999990905</v>
      </c>
      <c r="H33" s="123">
        <f t="shared" si="1"/>
        <v>0.05000000000001137</v>
      </c>
      <c r="I33" s="122"/>
      <c r="J33" s="118"/>
    </row>
    <row r="34" spans="1:10" ht="12.75">
      <c r="A34" s="130">
        <v>6</v>
      </c>
      <c r="B34" s="129" t="s">
        <v>78</v>
      </c>
      <c r="C34" s="128">
        <f>SUM(C35:C39)</f>
        <v>196785.77800000005</v>
      </c>
      <c r="D34" s="128">
        <f>SUM(D35:D39)</f>
        <v>181186.788</v>
      </c>
      <c r="E34" s="128">
        <f>SUM(E35:E39)</f>
        <v>234157.92299999998</v>
      </c>
      <c r="F34" s="128">
        <f>SUM(F35:F39)</f>
        <v>227457.97499999998</v>
      </c>
      <c r="G34" s="128">
        <f t="shared" si="0"/>
        <v>-15598.990000000049</v>
      </c>
      <c r="H34" s="127">
        <f t="shared" si="1"/>
        <v>-6699.948000000004</v>
      </c>
      <c r="I34" s="119"/>
      <c r="J34" s="118"/>
    </row>
    <row r="35" spans="1:10" ht="12.75">
      <c r="A35" s="126"/>
      <c r="B35" s="125" t="s">
        <v>66</v>
      </c>
      <c r="C35" s="124">
        <f>C8+C14+C20+C26+C32</f>
        <v>18526.589</v>
      </c>
      <c r="D35" s="124">
        <f>D8+D14+D20+D26+D32</f>
        <v>16351.234</v>
      </c>
      <c r="E35" s="124">
        <f>E8+E14+E20+E26+E32</f>
        <v>16408.792999999998</v>
      </c>
      <c r="F35" s="124">
        <f>F8+F14+F20+F26+F32</f>
        <v>16504.3</v>
      </c>
      <c r="G35" s="124">
        <f t="shared" si="0"/>
        <v>-2175.3549999999996</v>
      </c>
      <c r="H35" s="123">
        <f t="shared" si="1"/>
        <v>95.50700000000143</v>
      </c>
      <c r="I35" s="122"/>
      <c r="J35" s="118"/>
    </row>
    <row r="36" spans="1:10" ht="12.75">
      <c r="A36" s="126"/>
      <c r="B36" s="125" t="s">
        <v>67</v>
      </c>
      <c r="C36" s="124">
        <f>C9+C15+C21+C27</f>
        <v>136363.075</v>
      </c>
      <c r="D36" s="124">
        <f aca="true" t="shared" si="2" ref="C36:F38">D9+D15+D21+D27</f>
        <v>117993.375</v>
      </c>
      <c r="E36" s="124">
        <f t="shared" si="2"/>
        <v>176963.025</v>
      </c>
      <c r="F36" s="124">
        <f t="shared" si="2"/>
        <v>170963.9</v>
      </c>
      <c r="G36" s="124">
        <f t="shared" si="0"/>
        <v>-18369.70000000001</v>
      </c>
      <c r="H36" s="123">
        <f t="shared" si="1"/>
        <v>-5999.125</v>
      </c>
      <c r="I36" s="122"/>
      <c r="J36" s="118"/>
    </row>
    <row r="37" spans="1:10" ht="12.75">
      <c r="A37" s="126"/>
      <c r="B37" s="125" t="s">
        <v>68</v>
      </c>
      <c r="C37" s="124">
        <f t="shared" si="2"/>
        <v>3087.825</v>
      </c>
      <c r="D37" s="124">
        <f t="shared" si="2"/>
        <v>3597.275</v>
      </c>
      <c r="E37" s="124">
        <f>E10+E16+E22+E28</f>
        <v>5561.049999999999</v>
      </c>
      <c r="F37" s="124">
        <f t="shared" si="2"/>
        <v>5610.45</v>
      </c>
      <c r="G37" s="124">
        <f t="shared" si="0"/>
        <v>509.4500000000003</v>
      </c>
      <c r="H37" s="123">
        <f t="shared" si="1"/>
        <v>49.400000000000546</v>
      </c>
      <c r="I37" s="122"/>
      <c r="J37" s="118"/>
    </row>
    <row r="38" spans="1:10" ht="12.75">
      <c r="A38" s="126"/>
      <c r="B38" s="125" t="s">
        <v>69</v>
      </c>
      <c r="C38" s="124">
        <f t="shared" si="2"/>
        <v>3046.95</v>
      </c>
      <c r="D38" s="124">
        <f t="shared" si="2"/>
        <v>4319.2</v>
      </c>
      <c r="E38" s="124">
        <f t="shared" si="2"/>
        <v>3845.025</v>
      </c>
      <c r="F38" s="124">
        <f>F11+F17+F23+F29</f>
        <v>3853.5</v>
      </c>
      <c r="G38" s="124">
        <f t="shared" si="0"/>
        <v>1272.25</v>
      </c>
      <c r="H38" s="123">
        <f t="shared" si="1"/>
        <v>8.474999999999909</v>
      </c>
      <c r="I38" s="122"/>
      <c r="J38" s="118"/>
    </row>
    <row r="39" spans="1:10" ht="12.75">
      <c r="A39" s="126"/>
      <c r="B39" s="125" t="s">
        <v>70</v>
      </c>
      <c r="C39" s="124">
        <f>C12+C18+C24+C30+C33</f>
        <v>35761.339</v>
      </c>
      <c r="D39" s="124">
        <f>D12+D18+D24+D30+D33</f>
        <v>38925.704000000005</v>
      </c>
      <c r="E39" s="124">
        <f>E12+E18+E24+E30+E33</f>
        <v>31380.03</v>
      </c>
      <c r="F39" s="124">
        <f>F12+F18+F24+F30+F33</f>
        <v>30525.824999999997</v>
      </c>
      <c r="G39" s="124">
        <f>D39-C39</f>
        <v>3164.3650000000052</v>
      </c>
      <c r="H39" s="123">
        <f t="shared" si="1"/>
        <v>-854.2050000000017</v>
      </c>
      <c r="I39" s="122"/>
      <c r="J39" s="118"/>
    </row>
    <row r="40" spans="1:11" ht="13.5" thickBot="1">
      <c r="A40" s="121">
        <v>7</v>
      </c>
      <c r="B40" s="120" t="s">
        <v>79</v>
      </c>
      <c r="C40" s="166">
        <v>-33813.1</v>
      </c>
      <c r="D40" s="167">
        <v>-81894.8</v>
      </c>
      <c r="E40" s="166">
        <v>-115034.7</v>
      </c>
      <c r="F40" s="167">
        <v>-217610.49999999997</v>
      </c>
      <c r="G40" s="166">
        <f>D40-C40</f>
        <v>-48081.700000000004</v>
      </c>
      <c r="H40" s="168">
        <f>F40-E40</f>
        <v>-102575.79999999997</v>
      </c>
      <c r="I40" s="119"/>
      <c r="J40" s="118"/>
      <c r="K40" s="118"/>
    </row>
    <row r="41" ht="13.5" thickTop="1"/>
    <row r="42" ht="12.75">
      <c r="J42" s="113"/>
    </row>
    <row r="43" spans="3:10" ht="12.75">
      <c r="C43" s="117"/>
      <c r="D43" s="117"/>
      <c r="E43" s="117"/>
      <c r="F43" s="117"/>
      <c r="G43" s="117"/>
      <c r="H43" s="117"/>
      <c r="I43" s="116"/>
      <c r="J43" s="113"/>
    </row>
    <row r="46" spans="4:6" ht="12.75">
      <c r="D46" s="164"/>
      <c r="E46" s="164"/>
      <c r="F46" s="165"/>
    </row>
  </sheetData>
  <sheetProtection/>
  <mergeCells count="7">
    <mergeCell ref="A1:H1"/>
    <mergeCell ref="A2:H2"/>
    <mergeCell ref="A3:H3"/>
    <mergeCell ref="A4:H4"/>
    <mergeCell ref="A5:A6"/>
    <mergeCell ref="B5:B6"/>
    <mergeCell ref="G5:H5"/>
  </mergeCells>
  <printOptions/>
  <pageMargins left="0.75" right="0.75" top="1" bottom="1" header="0.5" footer="0.5"/>
  <pageSetup fitToHeight="1" fitToWidth="1" horizontalDpi="600" verticalDpi="600" orientation="portrait" scale="83" r:id="rId1"/>
</worksheet>
</file>

<file path=xl/worksheets/sheet25.xml><?xml version="1.0" encoding="utf-8"?>
<worksheet xmlns="http://schemas.openxmlformats.org/spreadsheetml/2006/main" xmlns:r="http://schemas.openxmlformats.org/officeDocument/2006/relationships">
  <dimension ref="A1:K38"/>
  <sheetViews>
    <sheetView zoomScalePageLayoutView="0" workbookViewId="0" topLeftCell="A19">
      <selection activeCell="A1" sqref="A1:K1"/>
    </sheetView>
  </sheetViews>
  <sheetFormatPr defaultColWidth="11.00390625" defaultRowHeight="16.5" customHeight="1"/>
  <cols>
    <col min="1" max="1" width="46.7109375" style="877" bestFit="1" customWidth="1"/>
    <col min="2" max="2" width="11.8515625" style="877" bestFit="1" customWidth="1"/>
    <col min="3" max="3" width="12.28125" style="877" bestFit="1" customWidth="1"/>
    <col min="4" max="4" width="12.00390625" style="877" customWidth="1"/>
    <col min="5" max="5" width="12.28125" style="877" bestFit="1" customWidth="1"/>
    <col min="6" max="6" width="10.8515625" style="877" bestFit="1" customWidth="1"/>
    <col min="7" max="7" width="2.421875" style="877" bestFit="1" customWidth="1"/>
    <col min="8" max="8" width="10.7109375" style="877" bestFit="1" customWidth="1"/>
    <col min="9" max="9" width="10.7109375" style="877" customWidth="1"/>
    <col min="10" max="10" width="2.140625" style="877" customWidth="1"/>
    <col min="11" max="11" width="10.7109375" style="877" bestFit="1" customWidth="1"/>
    <col min="12" max="16384" width="11.00390625" style="807" customWidth="1"/>
  </cols>
  <sheetData>
    <row r="1" spans="1:11" ht="12.75">
      <c r="A1" s="1634" t="s">
        <v>1068</v>
      </c>
      <c r="B1" s="1634"/>
      <c r="C1" s="1634"/>
      <c r="D1" s="1634"/>
      <c r="E1" s="1634"/>
      <c r="F1" s="1634"/>
      <c r="G1" s="1634"/>
      <c r="H1" s="1634"/>
      <c r="I1" s="1634"/>
      <c r="J1" s="1634"/>
      <c r="K1" s="1634"/>
    </row>
    <row r="2" spans="1:11" ht="16.5" customHeight="1">
      <c r="A2" s="1643" t="s">
        <v>26</v>
      </c>
      <c r="B2" s="1643"/>
      <c r="C2" s="1643"/>
      <c r="D2" s="1643"/>
      <c r="E2" s="1643"/>
      <c r="F2" s="1643"/>
      <c r="G2" s="1643"/>
      <c r="H2" s="1643"/>
      <c r="I2" s="1643"/>
      <c r="J2" s="1643"/>
      <c r="K2" s="1643"/>
    </row>
    <row r="3" spans="1:11" ht="16.5" customHeight="1" thickBot="1">
      <c r="A3" s="808" t="s">
        <v>32</v>
      </c>
      <c r="B3" s="808"/>
      <c r="C3" s="808"/>
      <c r="D3" s="808"/>
      <c r="E3" s="809"/>
      <c r="F3" s="808"/>
      <c r="G3" s="808"/>
      <c r="H3" s="808"/>
      <c r="I3" s="1644" t="s">
        <v>82</v>
      </c>
      <c r="J3" s="1644"/>
      <c r="K3" s="1644"/>
    </row>
    <row r="4" spans="1:11" ht="16.5" customHeight="1" thickTop="1">
      <c r="A4" s="810"/>
      <c r="B4" s="811">
        <v>2015</v>
      </c>
      <c r="C4" s="812">
        <v>2016</v>
      </c>
      <c r="D4" s="812">
        <v>2016</v>
      </c>
      <c r="E4" s="813">
        <v>2017</v>
      </c>
      <c r="F4" s="1645" t="s">
        <v>680</v>
      </c>
      <c r="G4" s="1645"/>
      <c r="H4" s="1645"/>
      <c r="I4" s="1645"/>
      <c r="J4" s="1645"/>
      <c r="K4" s="1646"/>
    </row>
    <row r="5" spans="1:11" ht="12.75">
      <c r="A5" s="814" t="s">
        <v>681</v>
      </c>
      <c r="B5" s="815" t="s">
        <v>682</v>
      </c>
      <c r="C5" s="815" t="s">
        <v>683</v>
      </c>
      <c r="D5" s="815" t="s">
        <v>684</v>
      </c>
      <c r="E5" s="816" t="s">
        <v>928</v>
      </c>
      <c r="F5" s="1647" t="s">
        <v>44</v>
      </c>
      <c r="G5" s="1648"/>
      <c r="H5" s="1649"/>
      <c r="I5" s="1648" t="s">
        <v>123</v>
      </c>
      <c r="J5" s="1648"/>
      <c r="K5" s="1650"/>
    </row>
    <row r="6" spans="1:11" ht="12.75">
      <c r="A6" s="818" t="s">
        <v>32</v>
      </c>
      <c r="B6" s="819"/>
      <c r="C6" s="820"/>
      <c r="D6" s="820"/>
      <c r="E6" s="821"/>
      <c r="F6" s="820" t="s">
        <v>84</v>
      </c>
      <c r="G6" s="822" t="s">
        <v>32</v>
      </c>
      <c r="H6" s="823" t="s">
        <v>685</v>
      </c>
      <c r="I6" s="820" t="s">
        <v>84</v>
      </c>
      <c r="J6" s="822" t="s">
        <v>32</v>
      </c>
      <c r="K6" s="824" t="s">
        <v>685</v>
      </c>
    </row>
    <row r="7" spans="1:11" ht="16.5" customHeight="1">
      <c r="A7" s="825" t="s">
        <v>686</v>
      </c>
      <c r="B7" s="826">
        <v>747287.4137133706</v>
      </c>
      <c r="C7" s="826">
        <v>902750.8189572064</v>
      </c>
      <c r="D7" s="826">
        <v>956022.0789491922</v>
      </c>
      <c r="E7" s="827">
        <v>1006437.9793432482</v>
      </c>
      <c r="F7" s="828">
        <v>139749.54627796338</v>
      </c>
      <c r="G7" s="829" t="s">
        <v>687</v>
      </c>
      <c r="H7" s="827">
        <v>18.70090994621859</v>
      </c>
      <c r="I7" s="826">
        <v>45020.801789826</v>
      </c>
      <c r="J7" s="830" t="s">
        <v>688</v>
      </c>
      <c r="K7" s="831">
        <v>4.709180130997647</v>
      </c>
    </row>
    <row r="8" spans="1:11" ht="16.5" customHeight="1">
      <c r="A8" s="832" t="s">
        <v>689</v>
      </c>
      <c r="B8" s="833">
        <v>847679.0045905733</v>
      </c>
      <c r="C8" s="833">
        <v>1014512.944503476</v>
      </c>
      <c r="D8" s="833">
        <v>1069830.7337942338</v>
      </c>
      <c r="E8" s="834">
        <v>1117674.249982833</v>
      </c>
      <c r="F8" s="835">
        <v>166833.93991290277</v>
      </c>
      <c r="G8" s="836"/>
      <c r="H8" s="834">
        <v>19.681263663417393</v>
      </c>
      <c r="I8" s="833">
        <v>47843.51618859917</v>
      </c>
      <c r="J8" s="834"/>
      <c r="K8" s="837">
        <v>4.472064101104911</v>
      </c>
    </row>
    <row r="9" spans="1:11" ht="16.5" customHeight="1">
      <c r="A9" s="832" t="s">
        <v>690</v>
      </c>
      <c r="B9" s="833">
        <v>100391.5908772026</v>
      </c>
      <c r="C9" s="833">
        <v>111762.12554626956</v>
      </c>
      <c r="D9" s="833">
        <v>113808.65484504159</v>
      </c>
      <c r="E9" s="834">
        <v>111236.27063958482</v>
      </c>
      <c r="F9" s="835">
        <v>11370.534669066954</v>
      </c>
      <c r="G9" s="836"/>
      <c r="H9" s="834">
        <v>11.326182372162236</v>
      </c>
      <c r="I9" s="833">
        <v>-2572.384205456765</v>
      </c>
      <c r="J9" s="834"/>
      <c r="K9" s="837">
        <v>-2.2602711621178946</v>
      </c>
    </row>
    <row r="10" spans="1:11" ht="16.5" customHeight="1">
      <c r="A10" s="838" t="s">
        <v>691</v>
      </c>
      <c r="B10" s="833">
        <v>94395.6224746026</v>
      </c>
      <c r="C10" s="833">
        <v>106387.47042915956</v>
      </c>
      <c r="D10" s="833">
        <v>109383.40963409159</v>
      </c>
      <c r="E10" s="834">
        <v>107675.69655855482</v>
      </c>
      <c r="F10" s="835">
        <v>11991.847954556957</v>
      </c>
      <c r="G10" s="836"/>
      <c r="H10" s="834">
        <v>12.703817868019671</v>
      </c>
      <c r="I10" s="833">
        <v>-1707.7130755367689</v>
      </c>
      <c r="J10" s="834"/>
      <c r="K10" s="837">
        <v>-1.5612176300312777</v>
      </c>
    </row>
    <row r="11" spans="1:11" s="839" customFormat="1" ht="16.5" customHeight="1">
      <c r="A11" s="838" t="s">
        <v>692</v>
      </c>
      <c r="B11" s="833">
        <v>5995.9684025999995</v>
      </c>
      <c r="C11" s="833">
        <v>5374.65511711</v>
      </c>
      <c r="D11" s="833">
        <v>4425.245210950001</v>
      </c>
      <c r="E11" s="834">
        <v>3560.5740810300003</v>
      </c>
      <c r="F11" s="835">
        <v>-621.3132854899995</v>
      </c>
      <c r="G11" s="836"/>
      <c r="H11" s="834">
        <v>-10.36218411725757</v>
      </c>
      <c r="I11" s="833">
        <v>-864.6711299200006</v>
      </c>
      <c r="J11" s="834"/>
      <c r="K11" s="837">
        <v>-19.539507726722675</v>
      </c>
    </row>
    <row r="12" spans="1:11" ht="16.5" customHeight="1">
      <c r="A12" s="825" t="s">
        <v>693</v>
      </c>
      <c r="B12" s="826">
        <v>1130514.1191695295</v>
      </c>
      <c r="C12" s="826">
        <v>1144820.0144183955</v>
      </c>
      <c r="D12" s="826">
        <v>1288556.453428578</v>
      </c>
      <c r="E12" s="827">
        <v>1419100.175751132</v>
      </c>
      <c r="F12" s="828">
        <v>30019.75421473844</v>
      </c>
      <c r="G12" s="829" t="s">
        <v>687</v>
      </c>
      <c r="H12" s="827">
        <v>2.655407279370453</v>
      </c>
      <c r="I12" s="826">
        <v>135938.820926784</v>
      </c>
      <c r="J12" s="840" t="s">
        <v>688</v>
      </c>
      <c r="K12" s="831">
        <v>10.549698506811971</v>
      </c>
    </row>
    <row r="13" spans="1:11" ht="16.5" customHeight="1">
      <c r="A13" s="832" t="s">
        <v>694</v>
      </c>
      <c r="B13" s="833">
        <v>1527345.6162738341</v>
      </c>
      <c r="C13" s="833">
        <v>1544110.3174265623</v>
      </c>
      <c r="D13" s="833">
        <v>1805678.538832036</v>
      </c>
      <c r="E13" s="834">
        <v>1914784.319912823</v>
      </c>
      <c r="F13" s="835">
        <v>16764.701152728172</v>
      </c>
      <c r="G13" s="836"/>
      <c r="H13" s="834">
        <v>1.0976363813206813</v>
      </c>
      <c r="I13" s="841">
        <v>109105.78108078684</v>
      </c>
      <c r="J13" s="842"/>
      <c r="K13" s="843">
        <v>6.042370152516712</v>
      </c>
    </row>
    <row r="14" spans="1:11" ht="16.5" customHeight="1">
      <c r="A14" s="832" t="s">
        <v>695</v>
      </c>
      <c r="B14" s="833">
        <v>127211.42502261003</v>
      </c>
      <c r="C14" s="833">
        <v>60366.311769609936</v>
      </c>
      <c r="D14" s="833">
        <v>87743.1156252701</v>
      </c>
      <c r="E14" s="834">
        <v>-20678.294003480027</v>
      </c>
      <c r="F14" s="835">
        <v>-66845.11325300009</v>
      </c>
      <c r="G14" s="836"/>
      <c r="H14" s="834">
        <v>-52.546469973997475</v>
      </c>
      <c r="I14" s="833">
        <v>-108421.40962875013</v>
      </c>
      <c r="J14" s="834"/>
      <c r="K14" s="837">
        <v>-123.56685633525038</v>
      </c>
    </row>
    <row r="15" spans="1:11" ht="16.5" customHeight="1">
      <c r="A15" s="838" t="s">
        <v>696</v>
      </c>
      <c r="B15" s="833">
        <v>161024.52447424998</v>
      </c>
      <c r="C15" s="833">
        <v>142261.07947429</v>
      </c>
      <c r="D15" s="833">
        <v>202777.81187425</v>
      </c>
      <c r="E15" s="834">
        <v>196932.20537424998</v>
      </c>
      <c r="F15" s="835">
        <v>-18763.44499995999</v>
      </c>
      <c r="G15" s="836"/>
      <c r="H15" s="834">
        <v>-11.652538680814747</v>
      </c>
      <c r="I15" s="833">
        <v>-5845.6065000000235</v>
      </c>
      <c r="J15" s="834"/>
      <c r="K15" s="837">
        <v>-2.88276436458694</v>
      </c>
    </row>
    <row r="16" spans="1:11" ht="16.5" customHeight="1">
      <c r="A16" s="838" t="s">
        <v>697</v>
      </c>
      <c r="B16" s="833">
        <v>33813.099451639944</v>
      </c>
      <c r="C16" s="833">
        <v>81894.76770468005</v>
      </c>
      <c r="D16" s="833">
        <v>115034.6962489799</v>
      </c>
      <c r="E16" s="834">
        <v>217610.49937773</v>
      </c>
      <c r="F16" s="835">
        <v>48081.66825304011</v>
      </c>
      <c r="G16" s="836"/>
      <c r="H16" s="834">
        <v>142.1983463000998</v>
      </c>
      <c r="I16" s="833">
        <v>102575.8031287501</v>
      </c>
      <c r="J16" s="834"/>
      <c r="K16" s="837">
        <v>89.1694475436664</v>
      </c>
    </row>
    <row r="17" spans="1:11" ht="16.5" customHeight="1">
      <c r="A17" s="832" t="s">
        <v>698</v>
      </c>
      <c r="B17" s="833">
        <v>10100.7670851545</v>
      </c>
      <c r="C17" s="833">
        <v>9401.731269260003</v>
      </c>
      <c r="D17" s="833">
        <v>8226.965020291655</v>
      </c>
      <c r="E17" s="834">
        <v>9144.2856927</v>
      </c>
      <c r="F17" s="835">
        <v>-699.0358158944982</v>
      </c>
      <c r="G17" s="836"/>
      <c r="H17" s="834">
        <v>-6.920621077600125</v>
      </c>
      <c r="I17" s="833">
        <v>917.3206724083448</v>
      </c>
      <c r="J17" s="834"/>
      <c r="K17" s="837">
        <v>11.150171055131395</v>
      </c>
    </row>
    <row r="18" spans="1:11" ht="16.5" customHeight="1">
      <c r="A18" s="838" t="s">
        <v>699</v>
      </c>
      <c r="B18" s="833">
        <v>16088.55381306152</v>
      </c>
      <c r="C18" s="833">
        <v>18984.10062088947</v>
      </c>
      <c r="D18" s="833">
        <v>17443.58590716651</v>
      </c>
      <c r="E18" s="834">
        <v>21546.653397497375</v>
      </c>
      <c r="F18" s="835">
        <v>2895.546807827948</v>
      </c>
      <c r="G18" s="836"/>
      <c r="H18" s="834">
        <v>17.997558024619924</v>
      </c>
      <c r="I18" s="833">
        <v>4103.0674903308645</v>
      </c>
      <c r="J18" s="834"/>
      <c r="K18" s="837">
        <v>23.521926696535274</v>
      </c>
    </row>
    <row r="19" spans="1:11" ht="16.5" customHeight="1">
      <c r="A19" s="838" t="s">
        <v>700</v>
      </c>
      <c r="B19" s="833">
        <v>3260.6839702900006</v>
      </c>
      <c r="C19" s="833">
        <v>3413.9646599000007</v>
      </c>
      <c r="D19" s="833">
        <v>3414.3295247600004</v>
      </c>
      <c r="E19" s="834">
        <v>4438.65488902</v>
      </c>
      <c r="F19" s="835">
        <v>153.28068961000008</v>
      </c>
      <c r="G19" s="836"/>
      <c r="H19" s="834">
        <v>4.700875368684304</v>
      </c>
      <c r="I19" s="833">
        <v>1024.3253642599998</v>
      </c>
      <c r="J19" s="834"/>
      <c r="K19" s="837">
        <v>30.000776340766393</v>
      </c>
    </row>
    <row r="20" spans="1:11" ht="16.5" customHeight="1">
      <c r="A20" s="838" t="s">
        <v>701</v>
      </c>
      <c r="B20" s="833">
        <v>12827.869842771519</v>
      </c>
      <c r="C20" s="833">
        <v>15570.13596098947</v>
      </c>
      <c r="D20" s="833">
        <v>14029.25638240651</v>
      </c>
      <c r="E20" s="834">
        <v>17107.998508477376</v>
      </c>
      <c r="F20" s="835">
        <v>2742.266118217951</v>
      </c>
      <c r="G20" s="836"/>
      <c r="H20" s="834">
        <v>21.377408344716038</v>
      </c>
      <c r="I20" s="833">
        <v>3078.742126070867</v>
      </c>
      <c r="J20" s="834"/>
      <c r="K20" s="837">
        <v>21.945155481881322</v>
      </c>
    </row>
    <row r="21" spans="1:11" ht="16.5" customHeight="1">
      <c r="A21" s="832" t="s">
        <v>702</v>
      </c>
      <c r="B21" s="833">
        <v>1373944.8703530082</v>
      </c>
      <c r="C21" s="833">
        <v>1455358.173766803</v>
      </c>
      <c r="D21" s="833">
        <v>1692264.8722793078</v>
      </c>
      <c r="E21" s="834">
        <v>1904771.6748261056</v>
      </c>
      <c r="F21" s="835">
        <v>81413.30341379484</v>
      </c>
      <c r="G21" s="844"/>
      <c r="H21" s="834">
        <v>5.925514565433567</v>
      </c>
      <c r="I21" s="833">
        <v>212506.8025467978</v>
      </c>
      <c r="J21" s="845"/>
      <c r="K21" s="837">
        <v>12.557537890659685</v>
      </c>
    </row>
    <row r="22" spans="1:11" ht="16.5" customHeight="1">
      <c r="A22" s="832" t="s">
        <v>703</v>
      </c>
      <c r="B22" s="833">
        <v>396831.49710430467</v>
      </c>
      <c r="C22" s="833">
        <v>399290.3030081669</v>
      </c>
      <c r="D22" s="833">
        <v>517122.0854034581</v>
      </c>
      <c r="E22" s="833">
        <v>495684.1441616909</v>
      </c>
      <c r="F22" s="835">
        <v>-13255.053062010269</v>
      </c>
      <c r="G22" s="846" t="s">
        <v>687</v>
      </c>
      <c r="H22" s="834">
        <v>-3.340222023385977</v>
      </c>
      <c r="I22" s="833">
        <v>-26833.03984599719</v>
      </c>
      <c r="J22" s="847" t="s">
        <v>688</v>
      </c>
      <c r="K22" s="837">
        <v>-5.188917782357348</v>
      </c>
    </row>
    <row r="23" spans="1:11" ht="16.5" customHeight="1">
      <c r="A23" s="825" t="s">
        <v>704</v>
      </c>
      <c r="B23" s="826">
        <v>1877801.5328829</v>
      </c>
      <c r="C23" s="826">
        <v>2047570.833375602</v>
      </c>
      <c r="D23" s="826">
        <v>2244578.53237777</v>
      </c>
      <c r="E23" s="827">
        <v>2425538.15509438</v>
      </c>
      <c r="F23" s="828">
        <v>169769.30049270205</v>
      </c>
      <c r="G23" s="848"/>
      <c r="H23" s="827">
        <v>9.040854292629279</v>
      </c>
      <c r="I23" s="826">
        <v>180959.62271660985</v>
      </c>
      <c r="J23" s="827"/>
      <c r="K23" s="831">
        <v>8.06207580203987</v>
      </c>
    </row>
    <row r="24" spans="1:11" ht="16.5" customHeight="1">
      <c r="A24" s="832" t="s">
        <v>705</v>
      </c>
      <c r="B24" s="833">
        <v>1376048.568764397</v>
      </c>
      <c r="C24" s="833">
        <v>1533567.7325115462</v>
      </c>
      <c r="D24" s="833">
        <v>1634481.7099847095</v>
      </c>
      <c r="E24" s="834">
        <v>1718341.3240808728</v>
      </c>
      <c r="F24" s="835">
        <v>157519.1637471493</v>
      </c>
      <c r="G24" s="836"/>
      <c r="H24" s="834">
        <v>11.447209591489301</v>
      </c>
      <c r="I24" s="833">
        <v>83859.6140961633</v>
      </c>
      <c r="J24" s="834"/>
      <c r="K24" s="849">
        <v>5.13065478701183</v>
      </c>
    </row>
    <row r="25" spans="1:11" ht="16.5" customHeight="1">
      <c r="A25" s="832" t="s">
        <v>706</v>
      </c>
      <c r="B25" s="833">
        <v>424744.6343087903</v>
      </c>
      <c r="C25" s="833">
        <v>497416.786452298</v>
      </c>
      <c r="D25" s="833">
        <v>503287.0748401653</v>
      </c>
      <c r="E25" s="834">
        <v>529390.8891065089</v>
      </c>
      <c r="F25" s="835">
        <v>72672.15214350767</v>
      </c>
      <c r="G25" s="836"/>
      <c r="H25" s="834">
        <v>17.109610404324695</v>
      </c>
      <c r="I25" s="833">
        <v>26103.8142663436</v>
      </c>
      <c r="J25" s="834"/>
      <c r="K25" s="849">
        <v>5.186664941600912</v>
      </c>
    </row>
    <row r="26" spans="1:11" ht="16.5" customHeight="1">
      <c r="A26" s="838" t="s">
        <v>707</v>
      </c>
      <c r="B26" s="833">
        <v>270080.36128978006</v>
      </c>
      <c r="C26" s="833">
        <v>308108.881649718</v>
      </c>
      <c r="D26" s="833">
        <v>327482.67803008</v>
      </c>
      <c r="E26" s="834">
        <v>356954.53706253995</v>
      </c>
      <c r="F26" s="835">
        <v>38028.52035993792</v>
      </c>
      <c r="G26" s="836"/>
      <c r="H26" s="834">
        <v>14.080446345054904</v>
      </c>
      <c r="I26" s="833">
        <v>29471.859032459965</v>
      </c>
      <c r="J26" s="834"/>
      <c r="K26" s="837">
        <v>8.999516923992209</v>
      </c>
    </row>
    <row r="27" spans="1:11" ht="16.5" customHeight="1">
      <c r="A27" s="838" t="s">
        <v>708</v>
      </c>
      <c r="B27" s="833">
        <v>154664.23425830094</v>
      </c>
      <c r="C27" s="833">
        <v>189307.91902038577</v>
      </c>
      <c r="D27" s="833">
        <v>175804.43157376483</v>
      </c>
      <c r="E27" s="834">
        <v>172436.30576320534</v>
      </c>
      <c r="F27" s="835">
        <v>34643.68476208483</v>
      </c>
      <c r="G27" s="836"/>
      <c r="H27" s="834">
        <v>22.39928638202628</v>
      </c>
      <c r="I27" s="833">
        <v>-3368.1258105594898</v>
      </c>
      <c r="J27" s="834"/>
      <c r="K27" s="837">
        <v>-1.915836694450035</v>
      </c>
    </row>
    <row r="28" spans="1:11" ht="16.5" customHeight="1">
      <c r="A28" s="838" t="s">
        <v>709</v>
      </c>
      <c r="B28" s="833">
        <v>951303.9344556065</v>
      </c>
      <c r="C28" s="833">
        <v>1036150.9460592483</v>
      </c>
      <c r="D28" s="833">
        <v>1131194.6351445443</v>
      </c>
      <c r="E28" s="834">
        <v>1188950.434974364</v>
      </c>
      <c r="F28" s="835">
        <v>84847.01160364179</v>
      </c>
      <c r="G28" s="836"/>
      <c r="H28" s="834">
        <v>8.919022462804842</v>
      </c>
      <c r="I28" s="833">
        <v>57755.799829819705</v>
      </c>
      <c r="J28" s="834"/>
      <c r="K28" s="837">
        <v>5.105734949179603</v>
      </c>
    </row>
    <row r="29" spans="1:11" ht="16.5" customHeight="1">
      <c r="A29" s="850" t="s">
        <v>710</v>
      </c>
      <c r="B29" s="851">
        <v>501752.96411850315</v>
      </c>
      <c r="C29" s="851">
        <v>514003.10086405574</v>
      </c>
      <c r="D29" s="851">
        <v>610096.8223930605</v>
      </c>
      <c r="E29" s="852">
        <v>707196.8310135071</v>
      </c>
      <c r="F29" s="853">
        <v>12250.13674555259</v>
      </c>
      <c r="G29" s="852"/>
      <c r="H29" s="852">
        <v>2.441467738426628</v>
      </c>
      <c r="I29" s="851">
        <v>97100.00862044655</v>
      </c>
      <c r="J29" s="852"/>
      <c r="K29" s="854">
        <v>15.91550800733215</v>
      </c>
    </row>
    <row r="30" spans="1:11" ht="16.5" customHeight="1" thickBot="1">
      <c r="A30" s="855" t="s">
        <v>711</v>
      </c>
      <c r="B30" s="856">
        <v>1972197.1553575026</v>
      </c>
      <c r="C30" s="856">
        <v>2153958.3038047617</v>
      </c>
      <c r="D30" s="856">
        <v>2353961.9420118616</v>
      </c>
      <c r="E30" s="857">
        <v>2533213.8516529347</v>
      </c>
      <c r="F30" s="858">
        <v>181761.1484472591</v>
      </c>
      <c r="G30" s="857"/>
      <c r="H30" s="857">
        <v>9.21617536834501</v>
      </c>
      <c r="I30" s="856">
        <v>179251.90964107309</v>
      </c>
      <c r="J30" s="857"/>
      <c r="K30" s="859">
        <v>7.614902621912051</v>
      </c>
    </row>
    <row r="31" spans="1:11" ht="19.5" customHeight="1" thickTop="1">
      <c r="A31" s="860" t="s">
        <v>712</v>
      </c>
      <c r="B31" s="861">
        <v>15713.8589658725</v>
      </c>
      <c r="C31" s="808" t="s">
        <v>713</v>
      </c>
      <c r="D31" s="862"/>
      <c r="E31" s="862"/>
      <c r="F31" s="862"/>
      <c r="G31" s="863"/>
      <c r="H31" s="864"/>
      <c r="I31" s="862"/>
      <c r="J31" s="865"/>
      <c r="K31" s="865"/>
    </row>
    <row r="32" spans="1:11" ht="15" customHeight="1">
      <c r="A32" s="866" t="s">
        <v>714</v>
      </c>
      <c r="B32" s="861">
        <v>5395.098604229994</v>
      </c>
      <c r="C32" s="808" t="s">
        <v>713</v>
      </c>
      <c r="D32" s="862"/>
      <c r="E32" s="862"/>
      <c r="F32" s="862"/>
      <c r="G32" s="863"/>
      <c r="H32" s="864"/>
      <c r="I32" s="862"/>
      <c r="J32" s="865"/>
      <c r="K32" s="865"/>
    </row>
    <row r="33" spans="1:11" ht="16.5" customHeight="1">
      <c r="A33" s="867" t="s">
        <v>715</v>
      </c>
      <c r="B33" s="808"/>
      <c r="C33" s="808"/>
      <c r="D33" s="862"/>
      <c r="E33" s="862"/>
      <c r="F33" s="862"/>
      <c r="G33" s="863"/>
      <c r="H33" s="864"/>
      <c r="I33" s="862"/>
      <c r="J33" s="865"/>
      <c r="K33" s="865"/>
    </row>
    <row r="34" spans="1:11" ht="16.5" customHeight="1">
      <c r="A34" s="868" t="s">
        <v>716</v>
      </c>
      <c r="B34" s="808"/>
      <c r="C34" s="808"/>
      <c r="D34" s="862"/>
      <c r="E34" s="862"/>
      <c r="F34" s="862"/>
      <c r="G34" s="863"/>
      <c r="H34" s="864"/>
      <c r="I34" s="862"/>
      <c r="J34" s="865"/>
      <c r="K34" s="865"/>
    </row>
    <row r="35" spans="1:11" ht="16.5" customHeight="1">
      <c r="A35" s="869" t="s">
        <v>717</v>
      </c>
      <c r="B35" s="870">
        <v>0.812288962773125</v>
      </c>
      <c r="C35" s="871">
        <v>0.9451139950250248</v>
      </c>
      <c r="D35" s="871">
        <v>0.9199969345399939</v>
      </c>
      <c r="E35" s="871">
        <v>0.9545003271829627</v>
      </c>
      <c r="F35" s="872">
        <v>0.1328250322518998</v>
      </c>
      <c r="G35" s="873"/>
      <c r="H35" s="872">
        <v>16.35194350030806</v>
      </c>
      <c r="I35" s="872">
        <v>0.034503392642968866</v>
      </c>
      <c r="J35" s="872"/>
      <c r="K35" s="872">
        <v>3.7503812618920134</v>
      </c>
    </row>
    <row r="36" spans="1:11" ht="16.5" customHeight="1">
      <c r="A36" s="869" t="s">
        <v>718</v>
      </c>
      <c r="B36" s="870">
        <v>2.63157901091805</v>
      </c>
      <c r="C36" s="871">
        <v>2.9138468298444775</v>
      </c>
      <c r="D36" s="871">
        <v>2.98779411973807</v>
      </c>
      <c r="E36" s="871">
        <v>3.0981971730103064</v>
      </c>
      <c r="F36" s="872">
        <v>0.2822678189264276</v>
      </c>
      <c r="G36" s="873"/>
      <c r="H36" s="872">
        <v>10.726176860179317</v>
      </c>
      <c r="I36" s="872">
        <v>0.1104030532722362</v>
      </c>
      <c r="J36" s="872"/>
      <c r="K36" s="872">
        <v>3.695135904542006</v>
      </c>
    </row>
    <row r="37" spans="1:11" ht="16.5" customHeight="1">
      <c r="A37" s="869" t="s">
        <v>719</v>
      </c>
      <c r="B37" s="874">
        <v>3.5911400315190933</v>
      </c>
      <c r="C37" s="875">
        <v>3.8904755591997255</v>
      </c>
      <c r="D37" s="875">
        <v>4.103036760436645</v>
      </c>
      <c r="E37" s="875">
        <v>4.373284486515883</v>
      </c>
      <c r="F37" s="872">
        <v>0.2993355276806322</v>
      </c>
      <c r="G37" s="873"/>
      <c r="H37" s="872">
        <v>8.335390016913651</v>
      </c>
      <c r="I37" s="872">
        <v>0.27024772607923797</v>
      </c>
      <c r="J37" s="872"/>
      <c r="K37" s="872">
        <v>6.586529486771604</v>
      </c>
    </row>
    <row r="38" spans="1:11" ht="16.5" customHeight="1">
      <c r="A38" s="876"/>
      <c r="B38" s="808"/>
      <c r="C38" s="808"/>
      <c r="D38" s="808"/>
      <c r="E38" s="808"/>
      <c r="F38" s="808"/>
      <c r="G38" s="808"/>
      <c r="H38" s="808"/>
      <c r="I38" s="808"/>
      <c r="J38" s="808"/>
      <c r="K38" s="808"/>
    </row>
  </sheetData>
  <sheetProtection/>
  <mergeCells count="6">
    <mergeCell ref="A1:K1"/>
    <mergeCell ref="A2:K2"/>
    <mergeCell ref="I3:K3"/>
    <mergeCell ref="F4:K4"/>
    <mergeCell ref="F5:H5"/>
    <mergeCell ref="I5:K5"/>
  </mergeCells>
  <printOptions/>
  <pageMargins left="0.7" right="0.7" top="0.75" bottom="0.75" header="0.3" footer="0.3"/>
  <pageSetup horizontalDpi="600" verticalDpi="600" orientation="portrait" paperSize="9" scale="60"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K1"/>
    </sheetView>
  </sheetViews>
  <sheetFormatPr defaultColWidth="11.00390625" defaultRowHeight="16.5" customHeight="1"/>
  <cols>
    <col min="1" max="1" width="46.7109375" style="877" bestFit="1" customWidth="1"/>
    <col min="2" max="2" width="11.8515625" style="877" bestFit="1" customWidth="1"/>
    <col min="3" max="3" width="12.28125" style="877" bestFit="1" customWidth="1"/>
    <col min="4" max="4" width="12.00390625" style="877" customWidth="1"/>
    <col min="5" max="5" width="12.28125" style="877" bestFit="1" customWidth="1"/>
    <col min="6" max="6" width="10.8515625" style="877" bestFit="1" customWidth="1"/>
    <col min="7" max="7" width="2.421875" style="877" bestFit="1" customWidth="1"/>
    <col min="8" max="8" width="10.7109375" style="877" bestFit="1" customWidth="1"/>
    <col min="9" max="9" width="10.7109375" style="877" customWidth="1"/>
    <col min="10" max="10" width="2.140625" style="877" customWidth="1"/>
    <col min="11" max="11" width="10.7109375" style="877" bestFit="1" customWidth="1"/>
    <col min="12" max="16384" width="11.00390625" style="807" customWidth="1"/>
  </cols>
  <sheetData>
    <row r="1" spans="1:11" ht="12.75">
      <c r="A1" s="1634" t="s">
        <v>1069</v>
      </c>
      <c r="B1" s="1634"/>
      <c r="C1" s="1634"/>
      <c r="D1" s="1634"/>
      <c r="E1" s="1634"/>
      <c r="F1" s="1634"/>
      <c r="G1" s="1634"/>
      <c r="H1" s="1634"/>
      <c r="I1" s="1634"/>
      <c r="J1" s="1634"/>
      <c r="K1" s="1634"/>
    </row>
    <row r="2" spans="1:11" ht="15.75">
      <c r="A2" s="1651" t="s">
        <v>27</v>
      </c>
      <c r="B2" s="1651"/>
      <c r="C2" s="1651"/>
      <c r="D2" s="1651"/>
      <c r="E2" s="1651"/>
      <c r="F2" s="1651"/>
      <c r="G2" s="1651"/>
      <c r="H2" s="1651"/>
      <c r="I2" s="1651"/>
      <c r="J2" s="1651"/>
      <c r="K2" s="1651"/>
    </row>
    <row r="3" spans="5:11" ht="16.5" customHeight="1" thickBot="1">
      <c r="E3" s="878"/>
      <c r="I3" s="1644" t="s">
        <v>82</v>
      </c>
      <c r="J3" s="1644"/>
      <c r="K3" s="1644"/>
    </row>
    <row r="4" spans="1:11" ht="13.5" thickTop="1">
      <c r="A4" s="810"/>
      <c r="B4" s="879">
        <v>2015</v>
      </c>
      <c r="C4" s="879">
        <v>2016</v>
      </c>
      <c r="D4" s="879">
        <v>2016</v>
      </c>
      <c r="E4" s="880">
        <v>2017</v>
      </c>
      <c r="F4" s="1652" t="s">
        <v>680</v>
      </c>
      <c r="G4" s="1653"/>
      <c r="H4" s="1653"/>
      <c r="I4" s="1653"/>
      <c r="J4" s="1653"/>
      <c r="K4" s="1654"/>
    </row>
    <row r="5" spans="1:11" ht="12.75">
      <c r="A5" s="881" t="s">
        <v>720</v>
      </c>
      <c r="B5" s="882" t="s">
        <v>682</v>
      </c>
      <c r="C5" s="815" t="s">
        <v>683</v>
      </c>
      <c r="D5" s="815" t="s">
        <v>684</v>
      </c>
      <c r="E5" s="816" t="s">
        <v>928</v>
      </c>
      <c r="F5" s="1647" t="s">
        <v>44</v>
      </c>
      <c r="G5" s="1648"/>
      <c r="H5" s="1649"/>
      <c r="I5" s="1647" t="s">
        <v>123</v>
      </c>
      <c r="J5" s="1648"/>
      <c r="K5" s="1650"/>
    </row>
    <row r="6" spans="1:11" ht="12.75">
      <c r="A6" s="881"/>
      <c r="B6" s="883"/>
      <c r="C6" s="883"/>
      <c r="D6" s="884"/>
      <c r="E6" s="885"/>
      <c r="F6" s="886" t="s">
        <v>84</v>
      </c>
      <c r="G6" s="887" t="s">
        <v>32</v>
      </c>
      <c r="H6" s="888" t="s">
        <v>685</v>
      </c>
      <c r="I6" s="883" t="s">
        <v>84</v>
      </c>
      <c r="J6" s="887" t="s">
        <v>32</v>
      </c>
      <c r="K6" s="889" t="s">
        <v>685</v>
      </c>
    </row>
    <row r="7" spans="1:11" ht="16.5" customHeight="1">
      <c r="A7" s="825" t="s">
        <v>721</v>
      </c>
      <c r="B7" s="826">
        <v>726683.8906569998</v>
      </c>
      <c r="C7" s="826">
        <v>879673.23414272</v>
      </c>
      <c r="D7" s="826">
        <v>917630.90047061</v>
      </c>
      <c r="E7" s="827">
        <v>957564.4216070498</v>
      </c>
      <c r="F7" s="828">
        <v>152989.34348572022</v>
      </c>
      <c r="G7" s="890"/>
      <c r="H7" s="827">
        <v>21.053080363100047</v>
      </c>
      <c r="I7" s="826">
        <v>39933.521136439755</v>
      </c>
      <c r="J7" s="891"/>
      <c r="K7" s="831">
        <v>4.3518064960497425</v>
      </c>
    </row>
    <row r="8" spans="1:11" ht="16.5" customHeight="1">
      <c r="A8" s="838" t="s">
        <v>722</v>
      </c>
      <c r="B8" s="833">
        <v>19527.07339061</v>
      </c>
      <c r="C8" s="833">
        <v>22772.872240610002</v>
      </c>
      <c r="D8" s="833">
        <v>28206.181776740003</v>
      </c>
      <c r="E8" s="834">
        <v>26454.547344040002</v>
      </c>
      <c r="F8" s="835">
        <v>3245.798850000003</v>
      </c>
      <c r="G8" s="892"/>
      <c r="H8" s="834">
        <v>16.622044609925073</v>
      </c>
      <c r="I8" s="833">
        <v>-1751.6344327000006</v>
      </c>
      <c r="J8" s="834"/>
      <c r="K8" s="837">
        <v>-6.210108289610726</v>
      </c>
    </row>
    <row r="9" spans="1:11" ht="16.5" customHeight="1">
      <c r="A9" s="838" t="s">
        <v>723</v>
      </c>
      <c r="B9" s="833">
        <v>4095.8827999999994</v>
      </c>
      <c r="C9" s="833">
        <v>3344.42691</v>
      </c>
      <c r="D9" s="833">
        <v>29.838400000000004</v>
      </c>
      <c r="E9" s="834">
        <v>10.356570000000001</v>
      </c>
      <c r="F9" s="835">
        <v>-751.4558899999993</v>
      </c>
      <c r="G9" s="892"/>
      <c r="H9" s="834">
        <v>-18.346616021337315</v>
      </c>
      <c r="I9" s="833">
        <v>-19.481830000000002</v>
      </c>
      <c r="J9" s="834"/>
      <c r="K9" s="837">
        <v>-65.29113491340019</v>
      </c>
    </row>
    <row r="10" spans="1:11" ht="16.5" customHeight="1">
      <c r="A10" s="838" t="s">
        <v>724</v>
      </c>
      <c r="B10" s="833">
        <v>0</v>
      </c>
      <c r="C10" s="833">
        <v>0</v>
      </c>
      <c r="D10" s="833">
        <v>2384.0881600000002</v>
      </c>
      <c r="E10" s="833">
        <v>2364.25698</v>
      </c>
      <c r="F10" s="835">
        <v>0</v>
      </c>
      <c r="G10" s="892"/>
      <c r="H10" s="834"/>
      <c r="I10" s="833">
        <v>-19.83118000000013</v>
      </c>
      <c r="J10" s="834"/>
      <c r="K10" s="837">
        <v>0</v>
      </c>
    </row>
    <row r="11" spans="1:11" ht="16.5" customHeight="1">
      <c r="A11" s="838" t="s">
        <v>725</v>
      </c>
      <c r="B11" s="833">
        <v>703060.9344663898</v>
      </c>
      <c r="C11" s="833">
        <v>853555.93499211</v>
      </c>
      <c r="D11" s="833">
        <v>887010.79213387</v>
      </c>
      <c r="E11" s="834">
        <v>928735.2607130097</v>
      </c>
      <c r="F11" s="835">
        <v>150495.00052572018</v>
      </c>
      <c r="G11" s="892"/>
      <c r="H11" s="834">
        <v>21.405683796091317</v>
      </c>
      <c r="I11" s="833">
        <v>41724.46857913979</v>
      </c>
      <c r="J11" s="834"/>
      <c r="K11" s="837">
        <v>4.703941479535305</v>
      </c>
    </row>
    <row r="12" spans="1:11" ht="16.5" customHeight="1">
      <c r="A12" s="825" t="s">
        <v>726</v>
      </c>
      <c r="B12" s="826">
        <v>18526.62447425</v>
      </c>
      <c r="C12" s="826">
        <v>16351.23447429</v>
      </c>
      <c r="D12" s="826">
        <v>16408.71187425</v>
      </c>
      <c r="E12" s="827">
        <v>16504.30537425</v>
      </c>
      <c r="F12" s="828">
        <v>-2175.389999959998</v>
      </c>
      <c r="G12" s="890"/>
      <c r="H12" s="827">
        <v>-11.741966287401974</v>
      </c>
      <c r="I12" s="826">
        <v>95.59350000000268</v>
      </c>
      <c r="J12" s="827"/>
      <c r="K12" s="831">
        <v>0.5825777229351955</v>
      </c>
    </row>
    <row r="13" spans="1:11" ht="16.5" customHeight="1">
      <c r="A13" s="838" t="s">
        <v>727</v>
      </c>
      <c r="B13" s="833">
        <v>17968.91247425</v>
      </c>
      <c r="C13" s="833">
        <v>15819.93247429</v>
      </c>
      <c r="D13" s="833">
        <v>16099.85087425</v>
      </c>
      <c r="E13" s="834">
        <v>16169.94437425</v>
      </c>
      <c r="F13" s="835">
        <v>-2148.979999959998</v>
      </c>
      <c r="G13" s="892"/>
      <c r="H13" s="834">
        <v>-11.959432731611065</v>
      </c>
      <c r="I13" s="833">
        <v>70.09350000000086</v>
      </c>
      <c r="J13" s="834"/>
      <c r="K13" s="837">
        <v>0.43536738661417024</v>
      </c>
    </row>
    <row r="14" spans="1:11" ht="16.5" customHeight="1">
      <c r="A14" s="838" t="s">
        <v>728</v>
      </c>
      <c r="B14" s="833">
        <v>28.7</v>
      </c>
      <c r="C14" s="833">
        <v>0</v>
      </c>
      <c r="D14" s="833">
        <v>0</v>
      </c>
      <c r="E14" s="834">
        <v>0</v>
      </c>
      <c r="F14" s="835">
        <v>-28.7</v>
      </c>
      <c r="G14" s="892"/>
      <c r="H14" s="834">
        <v>-100</v>
      </c>
      <c r="I14" s="833">
        <v>0</v>
      </c>
      <c r="J14" s="834"/>
      <c r="K14" s="837"/>
    </row>
    <row r="15" spans="1:11" ht="16.5" customHeight="1">
      <c r="A15" s="838" t="s">
        <v>729</v>
      </c>
      <c r="B15" s="833">
        <v>529.012</v>
      </c>
      <c r="C15" s="833">
        <v>531.302</v>
      </c>
      <c r="D15" s="833">
        <v>308.861</v>
      </c>
      <c r="E15" s="834">
        <v>334.361</v>
      </c>
      <c r="F15" s="835">
        <v>2.2900000000000773</v>
      </c>
      <c r="G15" s="892"/>
      <c r="H15" s="834">
        <v>0.43288242988818354</v>
      </c>
      <c r="I15" s="833">
        <v>25.5</v>
      </c>
      <c r="J15" s="834"/>
      <c r="K15" s="837">
        <v>8.256141112021266</v>
      </c>
    </row>
    <row r="16" spans="1:11" ht="16.5" customHeight="1">
      <c r="A16" s="838" t="s">
        <v>730</v>
      </c>
      <c r="B16" s="833">
        <v>0</v>
      </c>
      <c r="C16" s="833">
        <v>0</v>
      </c>
      <c r="D16" s="833">
        <v>0</v>
      </c>
      <c r="E16" s="834">
        <v>0</v>
      </c>
      <c r="F16" s="835">
        <v>0</v>
      </c>
      <c r="G16" s="892"/>
      <c r="H16" s="834"/>
      <c r="I16" s="833">
        <v>0</v>
      </c>
      <c r="J16" s="834"/>
      <c r="K16" s="837"/>
    </row>
    <row r="17" spans="1:11" ht="16.5" customHeight="1">
      <c r="A17" s="893" t="s">
        <v>731</v>
      </c>
      <c r="B17" s="826">
        <v>31</v>
      </c>
      <c r="C17" s="826">
        <v>31</v>
      </c>
      <c r="D17" s="826">
        <v>31</v>
      </c>
      <c r="E17" s="827">
        <v>31</v>
      </c>
      <c r="F17" s="828">
        <v>0</v>
      </c>
      <c r="G17" s="890"/>
      <c r="H17" s="827">
        <v>0</v>
      </c>
      <c r="I17" s="826">
        <v>0</v>
      </c>
      <c r="J17" s="827"/>
      <c r="K17" s="831">
        <v>0</v>
      </c>
    </row>
    <row r="18" spans="1:11" ht="16.5" customHeight="1">
      <c r="A18" s="825" t="s">
        <v>732</v>
      </c>
      <c r="B18" s="826">
        <v>2423.7671835200003</v>
      </c>
      <c r="C18" s="826">
        <v>2423.7671835200003</v>
      </c>
      <c r="D18" s="826">
        <v>2423.7671835200003</v>
      </c>
      <c r="E18" s="827">
        <v>3448.5718692200003</v>
      </c>
      <c r="F18" s="828">
        <v>0</v>
      </c>
      <c r="G18" s="890"/>
      <c r="H18" s="827">
        <v>0</v>
      </c>
      <c r="I18" s="826">
        <v>1024.8046857</v>
      </c>
      <c r="J18" s="827"/>
      <c r="K18" s="831">
        <v>42.281482011473216</v>
      </c>
    </row>
    <row r="19" spans="1:11" ht="16.5" customHeight="1">
      <c r="A19" s="838" t="s">
        <v>733</v>
      </c>
      <c r="B19" s="833">
        <v>2407.7671835200003</v>
      </c>
      <c r="C19" s="833">
        <v>2407.7671835200003</v>
      </c>
      <c r="D19" s="833">
        <v>2407.7671835200003</v>
      </c>
      <c r="E19" s="834">
        <v>3432.5718692200003</v>
      </c>
      <c r="F19" s="835">
        <v>0</v>
      </c>
      <c r="G19" s="892"/>
      <c r="H19" s="834">
        <v>0</v>
      </c>
      <c r="I19" s="833">
        <v>1024.8046857</v>
      </c>
      <c r="J19" s="834"/>
      <c r="K19" s="837">
        <v>42.562449256485074</v>
      </c>
    </row>
    <row r="20" spans="1:11" ht="16.5" customHeight="1">
      <c r="A20" s="838" t="s">
        <v>734</v>
      </c>
      <c r="B20" s="833">
        <v>16</v>
      </c>
      <c r="C20" s="833">
        <v>16</v>
      </c>
      <c r="D20" s="833">
        <v>16</v>
      </c>
      <c r="E20" s="834">
        <v>16</v>
      </c>
      <c r="F20" s="835">
        <v>0</v>
      </c>
      <c r="G20" s="892"/>
      <c r="H20" s="834">
        <v>0</v>
      </c>
      <c r="I20" s="833">
        <v>0</v>
      </c>
      <c r="J20" s="834"/>
      <c r="K20" s="837">
        <v>0</v>
      </c>
    </row>
    <row r="21" spans="1:11" ht="16.5" customHeight="1">
      <c r="A21" s="825" t="s">
        <v>735</v>
      </c>
      <c r="B21" s="826">
        <v>3261.50328125</v>
      </c>
      <c r="C21" s="826">
        <v>1527.7302188800002</v>
      </c>
      <c r="D21" s="826">
        <v>6710.15287789</v>
      </c>
      <c r="E21" s="827">
        <v>10002.984387069999</v>
      </c>
      <c r="F21" s="828">
        <v>-1733.7730623699997</v>
      </c>
      <c r="G21" s="890"/>
      <c r="H21" s="827">
        <v>-53.15870973784567</v>
      </c>
      <c r="I21" s="826">
        <v>3292.8315091799986</v>
      </c>
      <c r="J21" s="827"/>
      <c r="K21" s="831">
        <v>49.07237687579222</v>
      </c>
    </row>
    <row r="22" spans="1:11" ht="16.5" customHeight="1">
      <c r="A22" s="838" t="s">
        <v>736</v>
      </c>
      <c r="B22" s="833">
        <v>3261.50328125</v>
      </c>
      <c r="C22" s="833">
        <v>1527.7302188800002</v>
      </c>
      <c r="D22" s="833">
        <v>5910.15287789</v>
      </c>
      <c r="E22" s="834">
        <v>4612.98438707</v>
      </c>
      <c r="F22" s="835">
        <v>-1733.7730623699997</v>
      </c>
      <c r="G22" s="892"/>
      <c r="H22" s="834">
        <v>-53.15870973784567</v>
      </c>
      <c r="I22" s="833">
        <v>-1297.1684908200004</v>
      </c>
      <c r="J22" s="834"/>
      <c r="K22" s="837">
        <v>-21.94813768139118</v>
      </c>
    </row>
    <row r="23" spans="1:11" ht="16.5" customHeight="1">
      <c r="A23" s="838" t="s">
        <v>737</v>
      </c>
      <c r="B23" s="833">
        <v>0</v>
      </c>
      <c r="C23" s="833">
        <v>0</v>
      </c>
      <c r="D23" s="833">
        <v>800</v>
      </c>
      <c r="E23" s="834">
        <v>5390</v>
      </c>
      <c r="F23" s="835">
        <v>0</v>
      </c>
      <c r="G23" s="892"/>
      <c r="H23" s="834"/>
      <c r="I23" s="833">
        <v>4590</v>
      </c>
      <c r="J23" s="834"/>
      <c r="K23" s="837">
        <v>573.75</v>
      </c>
    </row>
    <row r="24" spans="1:11" ht="16.5" customHeight="1">
      <c r="A24" s="825" t="s">
        <v>738</v>
      </c>
      <c r="B24" s="826">
        <v>4695.79921251</v>
      </c>
      <c r="C24" s="826">
        <v>4556.26488077</v>
      </c>
      <c r="D24" s="826">
        <v>4449.79700387</v>
      </c>
      <c r="E24" s="827">
        <v>4317.63006322</v>
      </c>
      <c r="F24" s="828">
        <v>-139.5343317400002</v>
      </c>
      <c r="G24" s="890"/>
      <c r="H24" s="827">
        <v>-2.9714714242523215</v>
      </c>
      <c r="I24" s="826">
        <v>-132.16694064999956</v>
      </c>
      <c r="J24" s="827"/>
      <c r="K24" s="831">
        <v>-2.9701791010927834</v>
      </c>
    </row>
    <row r="25" spans="1:11" ht="16.5" customHeight="1">
      <c r="A25" s="825" t="s">
        <v>739</v>
      </c>
      <c r="B25" s="826">
        <v>31359.275666210004</v>
      </c>
      <c r="C25" s="826">
        <v>31598.427422310004</v>
      </c>
      <c r="D25" s="826">
        <v>33875.37749902</v>
      </c>
      <c r="E25" s="827">
        <v>37449.00199433001</v>
      </c>
      <c r="F25" s="828">
        <v>239.15175610000006</v>
      </c>
      <c r="G25" s="890"/>
      <c r="H25" s="827">
        <v>0.762618877570852</v>
      </c>
      <c r="I25" s="826">
        <v>3573.624495310003</v>
      </c>
      <c r="J25" s="827"/>
      <c r="K25" s="831">
        <v>10.549327444139585</v>
      </c>
    </row>
    <row r="26" spans="1:11" ht="16.5" customHeight="1">
      <c r="A26" s="894" t="s">
        <v>740</v>
      </c>
      <c r="B26" s="895">
        <v>786981.8604747398</v>
      </c>
      <c r="C26" s="895">
        <v>936161.65832249</v>
      </c>
      <c r="D26" s="895">
        <v>981529.70690916</v>
      </c>
      <c r="E26" s="896">
        <v>1029317.9152951398</v>
      </c>
      <c r="F26" s="897">
        <v>149179.79784775025</v>
      </c>
      <c r="G26" s="898"/>
      <c r="H26" s="896">
        <v>18.95593854701541</v>
      </c>
      <c r="I26" s="895">
        <v>47788.20838597976</v>
      </c>
      <c r="J26" s="896"/>
      <c r="K26" s="899">
        <v>4.868748041917648</v>
      </c>
    </row>
    <row r="27" spans="1:11" ht="16.5" customHeight="1">
      <c r="A27" s="825" t="s">
        <v>741</v>
      </c>
      <c r="B27" s="826">
        <v>522898.4435030701</v>
      </c>
      <c r="C27" s="826">
        <v>526303.48198275</v>
      </c>
      <c r="D27" s="826">
        <v>547052.99109699</v>
      </c>
      <c r="E27" s="827">
        <v>554626.1997299797</v>
      </c>
      <c r="F27" s="828">
        <v>3405.0384796799044</v>
      </c>
      <c r="G27" s="890"/>
      <c r="H27" s="827">
        <v>0.651185430361663</v>
      </c>
      <c r="I27" s="826">
        <v>7573.208632989787</v>
      </c>
      <c r="J27" s="827"/>
      <c r="K27" s="831">
        <v>1.3843647244855466</v>
      </c>
    </row>
    <row r="28" spans="1:11" ht="16.5" customHeight="1">
      <c r="A28" s="838" t="s">
        <v>742</v>
      </c>
      <c r="B28" s="833">
        <v>270080.36128978006</v>
      </c>
      <c r="C28" s="833">
        <v>308108.881649718</v>
      </c>
      <c r="D28" s="833">
        <v>327482.67803008</v>
      </c>
      <c r="E28" s="834">
        <v>356954.53706253995</v>
      </c>
      <c r="F28" s="835">
        <v>38028.52035993792</v>
      </c>
      <c r="G28" s="892"/>
      <c r="H28" s="834">
        <v>14.080446345054904</v>
      </c>
      <c r="I28" s="833">
        <v>29471.859032459965</v>
      </c>
      <c r="J28" s="834"/>
      <c r="K28" s="837">
        <v>8.999516923992209</v>
      </c>
    </row>
    <row r="29" spans="1:11" ht="16.5" customHeight="1">
      <c r="A29" s="838" t="s">
        <v>743</v>
      </c>
      <c r="B29" s="833">
        <v>47292.02360718001</v>
      </c>
      <c r="C29" s="833">
        <v>45456.12711907201</v>
      </c>
      <c r="D29" s="833">
        <v>55901.05182258001</v>
      </c>
      <c r="E29" s="834">
        <v>52619.41122546002</v>
      </c>
      <c r="F29" s="835">
        <v>-1835.8964881080028</v>
      </c>
      <c r="G29" s="892"/>
      <c r="H29" s="834">
        <v>-3.8820425688641325</v>
      </c>
      <c r="I29" s="833">
        <v>-3281.640597119993</v>
      </c>
      <c r="J29" s="834"/>
      <c r="K29" s="837">
        <v>-5.870445170755169</v>
      </c>
    </row>
    <row r="30" spans="1:11" ht="16.5" customHeight="1">
      <c r="A30" s="838" t="s">
        <v>744</v>
      </c>
      <c r="B30" s="833">
        <v>174939.83073156</v>
      </c>
      <c r="C30" s="833">
        <v>98303.21809361</v>
      </c>
      <c r="D30" s="833">
        <v>134715.85834726001</v>
      </c>
      <c r="E30" s="834">
        <v>114089.36978083992</v>
      </c>
      <c r="F30" s="835">
        <v>-76636.61263795</v>
      </c>
      <c r="G30" s="892"/>
      <c r="H30" s="834">
        <v>-43.80741213563115</v>
      </c>
      <c r="I30" s="833">
        <v>-20626.4885664201</v>
      </c>
      <c r="J30" s="834"/>
      <c r="K30" s="837">
        <v>-15.311106516688442</v>
      </c>
    </row>
    <row r="31" spans="1:11" ht="16.5" customHeight="1">
      <c r="A31" s="838" t="s">
        <v>745</v>
      </c>
      <c r="B31" s="833">
        <v>11483.83710593</v>
      </c>
      <c r="C31" s="833">
        <v>13812.19172489</v>
      </c>
      <c r="D31" s="833">
        <v>13738.88305825</v>
      </c>
      <c r="E31" s="834">
        <v>12395.646047389999</v>
      </c>
      <c r="F31" s="835">
        <v>2328.35461896</v>
      </c>
      <c r="G31" s="892"/>
      <c r="H31" s="834">
        <v>20.27505787031487</v>
      </c>
      <c r="I31" s="833">
        <v>-1343.2370108600007</v>
      </c>
      <c r="J31" s="834"/>
      <c r="K31" s="837">
        <v>-9.776901114631778</v>
      </c>
    </row>
    <row r="32" spans="1:11" ht="16.5" customHeight="1">
      <c r="A32" s="838" t="s">
        <v>746</v>
      </c>
      <c r="B32" s="833">
        <v>5815.50033796</v>
      </c>
      <c r="C32" s="833">
        <v>4522.2237168500005</v>
      </c>
      <c r="D32" s="833">
        <v>5551.38263457</v>
      </c>
      <c r="E32" s="834">
        <v>3508.48078146</v>
      </c>
      <c r="F32" s="835">
        <v>-1293.2766211099997</v>
      </c>
      <c r="G32" s="892"/>
      <c r="H32" s="834">
        <v>-22.238441165041078</v>
      </c>
      <c r="I32" s="833">
        <v>-2042.90185311</v>
      </c>
      <c r="J32" s="834"/>
      <c r="K32" s="837">
        <v>-36.7998746904651</v>
      </c>
    </row>
    <row r="33" spans="1:11" ht="16.5" customHeight="1">
      <c r="A33" s="838" t="s">
        <v>747</v>
      </c>
      <c r="B33" s="833">
        <v>13286.890430659998</v>
      </c>
      <c r="C33" s="833">
        <v>56100.83967861</v>
      </c>
      <c r="D33" s="833">
        <v>9663.13720425</v>
      </c>
      <c r="E33" s="834">
        <v>15058.754832289997</v>
      </c>
      <c r="F33" s="835">
        <v>42813.949247950004</v>
      </c>
      <c r="G33" s="892"/>
      <c r="H33" s="834">
        <v>322.22700617109933</v>
      </c>
      <c r="I33" s="833">
        <v>5395.617628039996</v>
      </c>
      <c r="J33" s="834"/>
      <c r="K33" s="837">
        <v>55.8371211542657</v>
      </c>
    </row>
    <row r="34" spans="1:11" ht="16.5" customHeight="1">
      <c r="A34" s="825" t="s">
        <v>748</v>
      </c>
      <c r="B34" s="826">
        <v>33813.099451639944</v>
      </c>
      <c r="C34" s="826">
        <v>81894.76770468005</v>
      </c>
      <c r="D34" s="826">
        <v>115034.6962489799</v>
      </c>
      <c r="E34" s="827">
        <v>217610.49937773</v>
      </c>
      <c r="F34" s="828">
        <v>48081.66825304011</v>
      </c>
      <c r="G34" s="890"/>
      <c r="H34" s="827">
        <v>142.1983463000998</v>
      </c>
      <c r="I34" s="826">
        <v>102575.8031287501</v>
      </c>
      <c r="J34" s="827"/>
      <c r="K34" s="831">
        <v>89.1694475436664</v>
      </c>
    </row>
    <row r="35" spans="1:11" ht="16.5" customHeight="1">
      <c r="A35" s="825" t="s">
        <v>749</v>
      </c>
      <c r="B35" s="826">
        <v>60000</v>
      </c>
      <c r="C35" s="826">
        <v>141150</v>
      </c>
      <c r="D35" s="826">
        <v>0</v>
      </c>
      <c r="E35" s="827">
        <v>2000</v>
      </c>
      <c r="F35" s="828">
        <v>81150</v>
      </c>
      <c r="G35" s="890"/>
      <c r="H35" s="827">
        <v>135.25</v>
      </c>
      <c r="I35" s="826">
        <v>2000</v>
      </c>
      <c r="J35" s="827"/>
      <c r="K35" s="831"/>
    </row>
    <row r="36" spans="1:11" ht="16.5" customHeight="1">
      <c r="A36" s="825" t="s">
        <v>750</v>
      </c>
      <c r="B36" s="826">
        <v>5000</v>
      </c>
      <c r="C36" s="826">
        <v>5000</v>
      </c>
      <c r="D36" s="826">
        <v>0</v>
      </c>
      <c r="E36" s="827">
        <v>0</v>
      </c>
      <c r="F36" s="828">
        <v>0</v>
      </c>
      <c r="G36" s="890"/>
      <c r="H36" s="827">
        <v>0</v>
      </c>
      <c r="I36" s="826">
        <v>0</v>
      </c>
      <c r="J36" s="827"/>
      <c r="K36" s="831"/>
    </row>
    <row r="37" spans="1:11" ht="16.5" customHeight="1">
      <c r="A37" s="825" t="s">
        <v>751</v>
      </c>
      <c r="B37" s="826">
        <v>0</v>
      </c>
      <c r="C37" s="826">
        <v>0</v>
      </c>
      <c r="D37" s="826">
        <v>49080</v>
      </c>
      <c r="E37" s="827">
        <v>49080</v>
      </c>
      <c r="F37" s="828">
        <v>0</v>
      </c>
      <c r="G37" s="890"/>
      <c r="H37" s="827"/>
      <c r="I37" s="826">
        <v>0</v>
      </c>
      <c r="J37" s="827"/>
      <c r="K37" s="831"/>
    </row>
    <row r="38" spans="1:11" ht="16.5" customHeight="1">
      <c r="A38" s="825" t="s">
        <v>752</v>
      </c>
      <c r="B38" s="826">
        <v>5995.9684025999995</v>
      </c>
      <c r="C38" s="826">
        <v>5374.65511711</v>
      </c>
      <c r="D38" s="826">
        <v>4425.245210950001</v>
      </c>
      <c r="E38" s="827">
        <v>3560.5740810300003</v>
      </c>
      <c r="F38" s="828">
        <v>-621.3132854899995</v>
      </c>
      <c r="G38" s="890"/>
      <c r="H38" s="827">
        <v>-10.36218411725757</v>
      </c>
      <c r="I38" s="826">
        <v>-864.6711299200006</v>
      </c>
      <c r="J38" s="827"/>
      <c r="K38" s="831">
        <v>-19.539507726722675</v>
      </c>
    </row>
    <row r="39" spans="1:11" ht="16.5" customHeight="1">
      <c r="A39" s="838" t="s">
        <v>753</v>
      </c>
      <c r="B39" s="833">
        <v>8.809602600000382</v>
      </c>
      <c r="C39" s="833">
        <v>43.41062710999966</v>
      </c>
      <c r="D39" s="833">
        <v>3.194330950000763</v>
      </c>
      <c r="E39" s="834">
        <v>125.15186103000069</v>
      </c>
      <c r="F39" s="835">
        <v>34.60102450999928</v>
      </c>
      <c r="G39" s="892"/>
      <c r="H39" s="834">
        <v>392.76487352559786</v>
      </c>
      <c r="I39" s="833">
        <v>121.95753007999993</v>
      </c>
      <c r="J39" s="834"/>
      <c r="K39" s="837">
        <v>3817.936587940921</v>
      </c>
    </row>
    <row r="40" spans="1:11" ht="16.5" customHeight="1">
      <c r="A40" s="838" t="s">
        <v>754</v>
      </c>
      <c r="B40" s="833">
        <v>0</v>
      </c>
      <c r="C40" s="833">
        <v>0</v>
      </c>
      <c r="D40" s="833">
        <v>0</v>
      </c>
      <c r="E40" s="834">
        <v>0</v>
      </c>
      <c r="F40" s="835">
        <v>0</v>
      </c>
      <c r="G40" s="892"/>
      <c r="H40" s="834"/>
      <c r="I40" s="833">
        <v>0</v>
      </c>
      <c r="J40" s="834"/>
      <c r="K40" s="837"/>
    </row>
    <row r="41" spans="1:11" ht="16.5" customHeight="1">
      <c r="A41" s="838" t="s">
        <v>755</v>
      </c>
      <c r="B41" s="833">
        <v>0</v>
      </c>
      <c r="C41" s="833">
        <v>0</v>
      </c>
      <c r="D41" s="833">
        <v>0</v>
      </c>
      <c r="E41" s="834">
        <v>0</v>
      </c>
      <c r="F41" s="835">
        <v>0</v>
      </c>
      <c r="G41" s="892"/>
      <c r="H41" s="834"/>
      <c r="I41" s="833">
        <v>0</v>
      </c>
      <c r="J41" s="834"/>
      <c r="K41" s="837"/>
    </row>
    <row r="42" spans="1:11" ht="16.5" customHeight="1">
      <c r="A42" s="838" t="s">
        <v>756</v>
      </c>
      <c r="B42" s="833">
        <v>0</v>
      </c>
      <c r="C42" s="833">
        <v>0</v>
      </c>
      <c r="D42" s="833">
        <v>0</v>
      </c>
      <c r="E42" s="834">
        <v>0</v>
      </c>
      <c r="F42" s="835">
        <v>0</v>
      </c>
      <c r="G42" s="892"/>
      <c r="H42" s="834"/>
      <c r="I42" s="833">
        <v>0</v>
      </c>
      <c r="J42" s="834"/>
      <c r="K42" s="837"/>
    </row>
    <row r="43" spans="1:11" ht="16.5" customHeight="1">
      <c r="A43" s="838" t="s">
        <v>757</v>
      </c>
      <c r="B43" s="833">
        <v>0</v>
      </c>
      <c r="C43" s="833">
        <v>0</v>
      </c>
      <c r="D43" s="833">
        <v>0</v>
      </c>
      <c r="E43" s="834">
        <v>0</v>
      </c>
      <c r="F43" s="835">
        <v>0</v>
      </c>
      <c r="G43" s="892"/>
      <c r="H43" s="834"/>
      <c r="I43" s="833">
        <v>0</v>
      </c>
      <c r="J43" s="844"/>
      <c r="K43" s="837"/>
    </row>
    <row r="44" spans="1:11" ht="16.5" customHeight="1">
      <c r="A44" s="838" t="s">
        <v>758</v>
      </c>
      <c r="B44" s="833">
        <v>1961.8459999999998</v>
      </c>
      <c r="C44" s="833">
        <v>1530.82666</v>
      </c>
      <c r="D44" s="833">
        <v>1010.02984</v>
      </c>
      <c r="E44" s="834">
        <v>474.92271</v>
      </c>
      <c r="F44" s="835">
        <v>-431.01933999999983</v>
      </c>
      <c r="G44" s="892"/>
      <c r="H44" s="834">
        <v>-21.970090414843973</v>
      </c>
      <c r="I44" s="833">
        <v>-535.1071300000001</v>
      </c>
      <c r="J44" s="844"/>
      <c r="K44" s="837">
        <v>-52.97933870943853</v>
      </c>
    </row>
    <row r="45" spans="1:11" ht="16.5" customHeight="1">
      <c r="A45" s="838" t="s">
        <v>759</v>
      </c>
      <c r="B45" s="833">
        <v>4025.3127999999997</v>
      </c>
      <c r="C45" s="833">
        <v>3800.4178300000003</v>
      </c>
      <c r="D45" s="833">
        <v>3412.0210399999996</v>
      </c>
      <c r="E45" s="834">
        <v>2960.4995099999996</v>
      </c>
      <c r="F45" s="835">
        <v>-224.89496999999938</v>
      </c>
      <c r="G45" s="892"/>
      <c r="H45" s="834">
        <v>-5.5870184796570195</v>
      </c>
      <c r="I45" s="833">
        <v>-451.52153</v>
      </c>
      <c r="J45" s="844"/>
      <c r="K45" s="837">
        <v>-13.233257494801382</v>
      </c>
    </row>
    <row r="46" spans="1:11" ht="16.5" customHeight="1">
      <c r="A46" s="838" t="s">
        <v>760</v>
      </c>
      <c r="B46" s="833">
        <v>0</v>
      </c>
      <c r="C46" s="833">
        <v>0</v>
      </c>
      <c r="D46" s="833">
        <v>0</v>
      </c>
      <c r="E46" s="834">
        <v>0</v>
      </c>
      <c r="F46" s="835">
        <v>0</v>
      </c>
      <c r="G46" s="892"/>
      <c r="H46" s="834"/>
      <c r="I46" s="833">
        <v>0</v>
      </c>
      <c r="J46" s="834"/>
      <c r="K46" s="837"/>
    </row>
    <row r="47" spans="1:11" ht="16.5" customHeight="1">
      <c r="A47" s="825" t="s">
        <v>761</v>
      </c>
      <c r="B47" s="826">
        <v>118248.21110223001</v>
      </c>
      <c r="C47" s="826">
        <v>135734.57477719002</v>
      </c>
      <c r="D47" s="826">
        <v>139195.62153613003</v>
      </c>
      <c r="E47" s="827">
        <v>157325.83221802</v>
      </c>
      <c r="F47" s="828">
        <v>17486.363674960012</v>
      </c>
      <c r="G47" s="890"/>
      <c r="H47" s="827">
        <v>14.787846270115997</v>
      </c>
      <c r="I47" s="826">
        <v>18130.210681889963</v>
      </c>
      <c r="J47" s="900"/>
      <c r="K47" s="831">
        <v>13.024986333484659</v>
      </c>
    </row>
    <row r="48" spans="1:11" ht="16.5" customHeight="1" thickBot="1">
      <c r="A48" s="855" t="s">
        <v>762</v>
      </c>
      <c r="B48" s="856">
        <v>41026.11271979989</v>
      </c>
      <c r="C48" s="856">
        <v>40704.17344532994</v>
      </c>
      <c r="D48" s="856">
        <v>126741.18752072004</v>
      </c>
      <c r="E48" s="857">
        <v>45114.76680678989</v>
      </c>
      <c r="F48" s="858">
        <v>-321.9392744699435</v>
      </c>
      <c r="G48" s="901"/>
      <c r="H48" s="857">
        <v>-0.7847179591903432</v>
      </c>
      <c r="I48" s="856">
        <v>-81626.42071393014</v>
      </c>
      <c r="J48" s="902"/>
      <c r="K48" s="859">
        <v>-64.40402075338422</v>
      </c>
    </row>
    <row r="49" spans="1:11" ht="16.5" customHeight="1" thickTop="1">
      <c r="A49" s="867" t="s">
        <v>715</v>
      </c>
      <c r="B49" s="808"/>
      <c r="C49" s="808"/>
      <c r="D49" s="862"/>
      <c r="E49" s="862"/>
      <c r="F49" s="862"/>
      <c r="G49" s="862"/>
      <c r="H49" s="862"/>
      <c r="I49" s="862"/>
      <c r="J49" s="862"/>
      <c r="K49" s="862"/>
    </row>
    <row r="50" spans="1:11" ht="16.5" customHeight="1">
      <c r="A50" s="903" t="s">
        <v>716</v>
      </c>
      <c r="B50" s="808"/>
      <c r="C50" s="808"/>
      <c r="D50" s="862"/>
      <c r="E50" s="862"/>
      <c r="F50" s="862"/>
      <c r="G50" s="862"/>
      <c r="H50" s="862"/>
      <c r="I50" s="862"/>
      <c r="J50" s="862"/>
      <c r="K50" s="862"/>
    </row>
    <row r="51" spans="1:11" ht="16.5" customHeight="1">
      <c r="A51" s="869" t="s">
        <v>763</v>
      </c>
      <c r="B51" s="872">
        <v>720687.9222543997</v>
      </c>
      <c r="C51" s="872">
        <v>874298.57902561</v>
      </c>
      <c r="D51" s="872">
        <v>913205.65525966</v>
      </c>
      <c r="E51" s="872">
        <v>954003.8475260198</v>
      </c>
      <c r="F51" s="872">
        <v>137990.98633126024</v>
      </c>
      <c r="G51" s="904" t="s">
        <v>687</v>
      </c>
      <c r="H51" s="872">
        <v>19.14712069818065</v>
      </c>
      <c r="I51" s="872">
        <v>35496.08361268982</v>
      </c>
      <c r="J51" s="904" t="s">
        <v>688</v>
      </c>
      <c r="K51" s="872">
        <v>3.8869758863458745</v>
      </c>
    </row>
    <row r="52" spans="1:11" ht="16.5" customHeight="1">
      <c r="A52" s="869" t="s">
        <v>764</v>
      </c>
      <c r="B52" s="872">
        <v>-197789.45345592985</v>
      </c>
      <c r="C52" s="872">
        <v>-347995.09174743004</v>
      </c>
      <c r="D52" s="872">
        <v>-366152.6988672799</v>
      </c>
      <c r="E52" s="872">
        <v>-399377.6047144499</v>
      </c>
      <c r="F52" s="872">
        <v>-134585.96785155017</v>
      </c>
      <c r="G52" s="904" t="s">
        <v>687</v>
      </c>
      <c r="H52" s="872">
        <v>68.0450678739237</v>
      </c>
      <c r="I52" s="872">
        <v>-27922.79719349999</v>
      </c>
      <c r="J52" s="904" t="s">
        <v>688</v>
      </c>
      <c r="K52" s="872">
        <v>7.625997918322383</v>
      </c>
    </row>
    <row r="53" spans="1:11" ht="16.5" customHeight="1">
      <c r="A53" s="869" t="s">
        <v>765</v>
      </c>
      <c r="B53" s="872">
        <v>192915.04815581988</v>
      </c>
      <c r="C53" s="872">
        <v>290990.32080021</v>
      </c>
      <c r="D53" s="872">
        <v>281141.43155783</v>
      </c>
      <c r="E53" s="872">
        <v>216071.5970304799</v>
      </c>
      <c r="F53" s="872">
        <v>82455.60220444012</v>
      </c>
      <c r="G53" s="904" t="s">
        <v>687</v>
      </c>
      <c r="H53" s="872">
        <v>42.74192344904048</v>
      </c>
      <c r="I53" s="872">
        <v>-70371.9431810201</v>
      </c>
      <c r="J53" s="904" t="s">
        <v>688</v>
      </c>
      <c r="K53" s="872">
        <v>-25.0307977700344</v>
      </c>
    </row>
    <row r="54" spans="1:11" ht="16.5" customHeight="1">
      <c r="A54" s="860" t="s">
        <v>712</v>
      </c>
      <c r="B54" s="905">
        <v>15619.670439950007</v>
      </c>
      <c r="C54" s="906" t="s">
        <v>713</v>
      </c>
      <c r="D54" s="872"/>
      <c r="E54" s="872"/>
      <c r="F54" s="872"/>
      <c r="G54" s="872"/>
      <c r="H54" s="872"/>
      <c r="I54" s="872"/>
      <c r="J54" s="872"/>
      <c r="K54" s="872"/>
    </row>
    <row r="55" spans="1:11" ht="16.5" customHeight="1">
      <c r="A55" s="866" t="s">
        <v>714</v>
      </c>
      <c r="B55" s="905">
        <v>5302.108653669991</v>
      </c>
      <c r="C55" s="869" t="s">
        <v>713</v>
      </c>
      <c r="D55" s="872"/>
      <c r="E55" s="872"/>
      <c r="F55" s="872"/>
      <c r="G55" s="872"/>
      <c r="H55" s="872"/>
      <c r="I55" s="872"/>
      <c r="J55" s="872"/>
      <c r="K55" s="872"/>
    </row>
    <row r="56" spans="1:11" ht="16.5" customHeight="1">
      <c r="A56" s="907"/>
      <c r="B56" s="808"/>
      <c r="C56" s="808"/>
      <c r="D56" s="808"/>
      <c r="E56" s="808"/>
      <c r="F56" s="808"/>
      <c r="G56" s="808"/>
      <c r="H56" s="808"/>
      <c r="I56" s="808"/>
      <c r="J56" s="808"/>
      <c r="K56" s="808"/>
    </row>
  </sheetData>
  <sheetProtection/>
  <mergeCells count="6">
    <mergeCell ref="A1:K1"/>
    <mergeCell ref="A2:K2"/>
    <mergeCell ref="I3:K3"/>
    <mergeCell ref="F4:K4"/>
    <mergeCell ref="F5:H5"/>
    <mergeCell ref="I5:K5"/>
  </mergeCells>
  <printOptions/>
  <pageMargins left="0.7" right="0.7" top="0.75" bottom="0.75" header="0.3" footer="0.3"/>
  <pageSetup fitToHeight="1" fitToWidth="1" horizontalDpi="600" verticalDpi="600" orientation="portrait" scale="63"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K1"/>
    </sheetView>
  </sheetViews>
  <sheetFormatPr defaultColWidth="11.00390625" defaultRowHeight="16.5" customHeight="1"/>
  <cols>
    <col min="1" max="1" width="46.7109375" style="877" bestFit="1" customWidth="1"/>
    <col min="2" max="2" width="11.8515625" style="877" bestFit="1" customWidth="1"/>
    <col min="3" max="3" width="12.28125" style="877" bestFit="1" customWidth="1"/>
    <col min="4" max="4" width="12.00390625" style="877" customWidth="1"/>
    <col min="5" max="5" width="12.28125" style="877" bestFit="1" customWidth="1"/>
    <col min="6" max="6" width="10.8515625" style="877" bestFit="1" customWidth="1"/>
    <col min="7" max="7" width="2.421875" style="877" bestFit="1" customWidth="1"/>
    <col min="8" max="8" width="10.7109375" style="877" bestFit="1" customWidth="1"/>
    <col min="9" max="9" width="10.7109375" style="877" customWidth="1"/>
    <col min="10" max="10" width="2.140625" style="877" customWidth="1"/>
    <col min="11" max="11" width="10.7109375" style="877" bestFit="1" customWidth="1"/>
    <col min="12" max="16384" width="11.00390625" style="807" customWidth="1"/>
  </cols>
  <sheetData>
    <row r="1" spans="1:11" ht="12.75">
      <c r="A1" s="1634" t="s">
        <v>1070</v>
      </c>
      <c r="B1" s="1634"/>
      <c r="C1" s="1634"/>
      <c r="D1" s="1634"/>
      <c r="E1" s="1634"/>
      <c r="F1" s="1634"/>
      <c r="G1" s="1634"/>
      <c r="H1" s="1634"/>
      <c r="I1" s="1634"/>
      <c r="J1" s="1634"/>
      <c r="K1" s="1634"/>
    </row>
    <row r="2" spans="1:11" ht="15.75">
      <c r="A2" s="1651" t="s">
        <v>28</v>
      </c>
      <c r="B2" s="1651"/>
      <c r="C2" s="1651"/>
      <c r="D2" s="1651"/>
      <c r="E2" s="1651"/>
      <c r="F2" s="1651"/>
      <c r="G2" s="1651"/>
      <c r="H2" s="1651"/>
      <c r="I2" s="1651"/>
      <c r="J2" s="1651"/>
      <c r="K2" s="1651"/>
    </row>
    <row r="3" spans="2:11" ht="13.5" thickBot="1">
      <c r="B3" s="808"/>
      <c r="C3" s="808"/>
      <c r="D3" s="808"/>
      <c r="E3" s="808"/>
      <c r="I3" s="1644" t="s">
        <v>82</v>
      </c>
      <c r="J3" s="1644"/>
      <c r="K3" s="1644"/>
    </row>
    <row r="4" spans="1:11" ht="13.5" thickTop="1">
      <c r="A4" s="810"/>
      <c r="B4" s="879">
        <v>2015</v>
      </c>
      <c r="C4" s="879">
        <v>2016</v>
      </c>
      <c r="D4" s="879">
        <v>2016</v>
      </c>
      <c r="E4" s="880">
        <v>2017</v>
      </c>
      <c r="F4" s="1655" t="s">
        <v>680</v>
      </c>
      <c r="G4" s="1656"/>
      <c r="H4" s="1656"/>
      <c r="I4" s="1656"/>
      <c r="J4" s="1656"/>
      <c r="K4" s="1657"/>
    </row>
    <row r="5" spans="1:11" ht="12.75">
      <c r="A5" s="881" t="s">
        <v>720</v>
      </c>
      <c r="B5" s="908" t="s">
        <v>682</v>
      </c>
      <c r="C5" s="908" t="s">
        <v>683</v>
      </c>
      <c r="D5" s="908" t="s">
        <v>684</v>
      </c>
      <c r="E5" s="909" t="s">
        <v>928</v>
      </c>
      <c r="F5" s="1647" t="s">
        <v>44</v>
      </c>
      <c r="G5" s="1648"/>
      <c r="H5" s="1649"/>
      <c r="I5" s="910"/>
      <c r="J5" s="817" t="s">
        <v>123</v>
      </c>
      <c r="K5" s="911"/>
    </row>
    <row r="6" spans="1:11" ht="12.75">
      <c r="A6" s="881"/>
      <c r="B6" s="908"/>
      <c r="C6" s="908"/>
      <c r="D6" s="908"/>
      <c r="E6" s="909"/>
      <c r="F6" s="886" t="s">
        <v>84</v>
      </c>
      <c r="G6" s="887" t="s">
        <v>32</v>
      </c>
      <c r="H6" s="888" t="s">
        <v>685</v>
      </c>
      <c r="I6" s="883" t="s">
        <v>84</v>
      </c>
      <c r="J6" s="887" t="s">
        <v>32</v>
      </c>
      <c r="K6" s="889" t="s">
        <v>685</v>
      </c>
    </row>
    <row r="7" spans="1:11" ht="16.5" customHeight="1">
      <c r="A7" s="825" t="s">
        <v>766</v>
      </c>
      <c r="B7" s="826">
        <v>1688829.864876353</v>
      </c>
      <c r="C7" s="826">
        <v>1789748.5966942392</v>
      </c>
      <c r="D7" s="826">
        <v>2016816.1615412112</v>
      </c>
      <c r="E7" s="827">
        <v>2161200.5134773413</v>
      </c>
      <c r="F7" s="828">
        <v>100918.73181788623</v>
      </c>
      <c r="G7" s="890"/>
      <c r="H7" s="827">
        <v>5.975660065987462</v>
      </c>
      <c r="I7" s="826">
        <v>144384.3519361301</v>
      </c>
      <c r="J7" s="891"/>
      <c r="K7" s="831">
        <v>7.159023945236258</v>
      </c>
    </row>
    <row r="8" spans="1:11" ht="16.5" customHeight="1">
      <c r="A8" s="832" t="s">
        <v>767</v>
      </c>
      <c r="B8" s="833">
        <v>159289.9815738324</v>
      </c>
      <c r="C8" s="833">
        <v>154745.39743028732</v>
      </c>
      <c r="D8" s="833">
        <v>183460.31188456566</v>
      </c>
      <c r="E8" s="834">
        <v>178027.66962911718</v>
      </c>
      <c r="F8" s="835">
        <v>-4544.584143545071</v>
      </c>
      <c r="G8" s="892"/>
      <c r="H8" s="834">
        <v>-2.8530257199123437</v>
      </c>
      <c r="I8" s="833">
        <v>-5432.642255448474</v>
      </c>
      <c r="J8" s="834"/>
      <c r="K8" s="837">
        <v>-2.9612084486516768</v>
      </c>
    </row>
    <row r="9" spans="1:11" ht="16.5" customHeight="1">
      <c r="A9" s="832" t="s">
        <v>768</v>
      </c>
      <c r="B9" s="833">
        <v>141377.34382764096</v>
      </c>
      <c r="C9" s="833">
        <v>133207.07934177577</v>
      </c>
      <c r="D9" s="833">
        <v>166141.29436951483</v>
      </c>
      <c r="E9" s="834">
        <v>157377.55093091534</v>
      </c>
      <c r="F9" s="835">
        <v>-8170.264485865191</v>
      </c>
      <c r="G9" s="892"/>
      <c r="H9" s="834">
        <v>-5.779047946908595</v>
      </c>
      <c r="I9" s="833">
        <v>-8763.743438599486</v>
      </c>
      <c r="J9" s="834"/>
      <c r="K9" s="837">
        <v>-5.274873698231847</v>
      </c>
    </row>
    <row r="10" spans="1:11" ht="16.5" customHeight="1">
      <c r="A10" s="832" t="s">
        <v>769</v>
      </c>
      <c r="B10" s="833">
        <v>17912.63774619143</v>
      </c>
      <c r="C10" s="833">
        <v>21538.318088511547</v>
      </c>
      <c r="D10" s="833">
        <v>17319.01751505083</v>
      </c>
      <c r="E10" s="834">
        <v>20650.118698201826</v>
      </c>
      <c r="F10" s="835">
        <v>3625.6803423201163</v>
      </c>
      <c r="G10" s="892"/>
      <c r="H10" s="834">
        <v>20.240906971342092</v>
      </c>
      <c r="I10" s="833">
        <v>3331.101183150997</v>
      </c>
      <c r="J10" s="834"/>
      <c r="K10" s="837">
        <v>19.233776859779454</v>
      </c>
    </row>
    <row r="11" spans="1:11" ht="16.5" customHeight="1">
      <c r="A11" s="832" t="s">
        <v>770</v>
      </c>
      <c r="B11" s="833">
        <v>712471.2039690608</v>
      </c>
      <c r="C11" s="833">
        <v>784617.4604842381</v>
      </c>
      <c r="D11" s="833">
        <v>873679.5572420476</v>
      </c>
      <c r="E11" s="834">
        <v>909042.5519681172</v>
      </c>
      <c r="F11" s="835">
        <v>72146.25651517732</v>
      </c>
      <c r="G11" s="892"/>
      <c r="H11" s="834">
        <v>10.126199643334676</v>
      </c>
      <c r="I11" s="833">
        <v>35362.99472606962</v>
      </c>
      <c r="J11" s="834"/>
      <c r="K11" s="837">
        <v>4.047593243190938</v>
      </c>
    </row>
    <row r="12" spans="1:11" ht="16.5" customHeight="1">
      <c r="A12" s="832" t="s">
        <v>768</v>
      </c>
      <c r="B12" s="833">
        <v>702459.3874338878</v>
      </c>
      <c r="C12" s="833">
        <v>770941.6213121356</v>
      </c>
      <c r="D12" s="833">
        <v>858549.9495652544</v>
      </c>
      <c r="E12" s="834">
        <v>893047.425310436</v>
      </c>
      <c r="F12" s="835">
        <v>68482.23387824779</v>
      </c>
      <c r="G12" s="892"/>
      <c r="H12" s="834">
        <v>9.748924294173948</v>
      </c>
      <c r="I12" s="833">
        <v>34497.47574518167</v>
      </c>
      <c r="J12" s="834"/>
      <c r="K12" s="837">
        <v>4.018109343859401</v>
      </c>
    </row>
    <row r="13" spans="1:11" ht="16.5" customHeight="1">
      <c r="A13" s="832" t="s">
        <v>769</v>
      </c>
      <c r="B13" s="833">
        <v>10011.816535172982</v>
      </c>
      <c r="C13" s="833">
        <v>13675.839172102465</v>
      </c>
      <c r="D13" s="833">
        <v>15129.60767679329</v>
      </c>
      <c r="E13" s="834">
        <v>15995.126657681169</v>
      </c>
      <c r="F13" s="835">
        <v>3664.0226369294833</v>
      </c>
      <c r="G13" s="892"/>
      <c r="H13" s="834">
        <v>36.596981417480364</v>
      </c>
      <c r="I13" s="833">
        <v>865.5189808878786</v>
      </c>
      <c r="J13" s="834"/>
      <c r="K13" s="837">
        <v>5.720696791202749</v>
      </c>
    </row>
    <row r="14" spans="1:11" ht="16.5" customHeight="1">
      <c r="A14" s="832" t="s">
        <v>771</v>
      </c>
      <c r="B14" s="833">
        <v>509201.11750868295</v>
      </c>
      <c r="C14" s="833">
        <v>522334.39479422005</v>
      </c>
      <c r="D14" s="833">
        <v>615861.4263951353</v>
      </c>
      <c r="E14" s="834">
        <v>707400.239725228</v>
      </c>
      <c r="F14" s="835">
        <v>13133.2772855371</v>
      </c>
      <c r="G14" s="892"/>
      <c r="H14" s="834">
        <v>2.5791925496536545</v>
      </c>
      <c r="I14" s="833">
        <v>91538.8133300927</v>
      </c>
      <c r="J14" s="834"/>
      <c r="K14" s="837">
        <v>14.863540628920896</v>
      </c>
    </row>
    <row r="15" spans="1:11" ht="16.5" customHeight="1">
      <c r="A15" s="832" t="s">
        <v>768</v>
      </c>
      <c r="B15" s="833">
        <v>489602.7672653801</v>
      </c>
      <c r="C15" s="833">
        <v>500102.02044652577</v>
      </c>
      <c r="D15" s="833">
        <v>594160.03697258</v>
      </c>
      <c r="E15" s="834">
        <v>689193.4657072345</v>
      </c>
      <c r="F15" s="835">
        <v>10499.253181145643</v>
      </c>
      <c r="G15" s="892"/>
      <c r="H15" s="834">
        <v>2.144443186011389</v>
      </c>
      <c r="I15" s="833">
        <v>95033.42873465444</v>
      </c>
      <c r="J15" s="834"/>
      <c r="K15" s="837">
        <v>15.994584425246385</v>
      </c>
    </row>
    <row r="16" spans="1:11" ht="16.5" customHeight="1">
      <c r="A16" s="832" t="s">
        <v>769</v>
      </c>
      <c r="B16" s="833">
        <v>19598.350243302797</v>
      </c>
      <c r="C16" s="833">
        <v>22232.374347694287</v>
      </c>
      <c r="D16" s="833">
        <v>21701.38942255532</v>
      </c>
      <c r="E16" s="834">
        <v>18206.774017993634</v>
      </c>
      <c r="F16" s="835">
        <v>2634.0241043914903</v>
      </c>
      <c r="G16" s="892"/>
      <c r="H16" s="834">
        <v>13.440029756033145</v>
      </c>
      <c r="I16" s="833">
        <v>-3494.615404561686</v>
      </c>
      <c r="J16" s="834"/>
      <c r="K16" s="837">
        <v>-16.103187388221148</v>
      </c>
    </row>
    <row r="17" spans="1:11" ht="16.5" customHeight="1">
      <c r="A17" s="832" t="s">
        <v>772</v>
      </c>
      <c r="B17" s="833">
        <v>295717.3649716541</v>
      </c>
      <c r="C17" s="833">
        <v>314150.26356796396</v>
      </c>
      <c r="D17" s="833">
        <v>327878.080598982</v>
      </c>
      <c r="E17" s="834">
        <v>348726.68684860616</v>
      </c>
      <c r="F17" s="835">
        <v>18432.898596309882</v>
      </c>
      <c r="G17" s="892"/>
      <c r="H17" s="834">
        <v>6.2332824445655275</v>
      </c>
      <c r="I17" s="833">
        <v>20848.606249624165</v>
      </c>
      <c r="J17" s="834"/>
      <c r="K17" s="837">
        <v>6.358645936787546</v>
      </c>
    </row>
    <row r="18" spans="1:11" ht="16.5" customHeight="1">
      <c r="A18" s="832" t="s">
        <v>768</v>
      </c>
      <c r="B18" s="833">
        <v>248844.5470217187</v>
      </c>
      <c r="C18" s="833">
        <v>265209.3247471127</v>
      </c>
      <c r="D18" s="833">
        <v>272644.68557928986</v>
      </c>
      <c r="E18" s="834">
        <v>295903.00966392795</v>
      </c>
      <c r="F18" s="835">
        <v>16364.777725394</v>
      </c>
      <c r="G18" s="892"/>
      <c r="H18" s="834">
        <v>6.576305537434868</v>
      </c>
      <c r="I18" s="833">
        <v>23258.324084638094</v>
      </c>
      <c r="J18" s="834"/>
      <c r="K18" s="837">
        <v>8.530635407479515</v>
      </c>
    </row>
    <row r="19" spans="1:11" ht="16.5" customHeight="1">
      <c r="A19" s="832" t="s">
        <v>769</v>
      </c>
      <c r="B19" s="833">
        <v>46872.81794993539</v>
      </c>
      <c r="C19" s="833">
        <v>48940.938820851254</v>
      </c>
      <c r="D19" s="833">
        <v>55233.39501969215</v>
      </c>
      <c r="E19" s="834">
        <v>52823.67718467819</v>
      </c>
      <c r="F19" s="835">
        <v>2068.1208709158673</v>
      </c>
      <c r="G19" s="892"/>
      <c r="H19" s="834">
        <v>4.412196580808981</v>
      </c>
      <c r="I19" s="833">
        <v>-2409.7178350139584</v>
      </c>
      <c r="J19" s="834"/>
      <c r="K19" s="837">
        <v>-4.362791449185463</v>
      </c>
    </row>
    <row r="20" spans="1:11" ht="16.5" customHeight="1">
      <c r="A20" s="832" t="s">
        <v>773</v>
      </c>
      <c r="B20" s="833">
        <v>12150.19685312301</v>
      </c>
      <c r="C20" s="833">
        <v>13901.080417529996</v>
      </c>
      <c r="D20" s="833">
        <v>15936.785420480495</v>
      </c>
      <c r="E20" s="834">
        <v>18003.36530627266</v>
      </c>
      <c r="F20" s="835">
        <v>1750.883564406986</v>
      </c>
      <c r="G20" s="892"/>
      <c r="H20" s="834">
        <v>14.41033084132254</v>
      </c>
      <c r="I20" s="833">
        <v>2066.5798857921636</v>
      </c>
      <c r="J20" s="834"/>
      <c r="K20" s="837">
        <v>12.9673571631101</v>
      </c>
    </row>
    <row r="21" spans="1:11" ht="16.5" customHeight="1">
      <c r="A21" s="825" t="s">
        <v>774</v>
      </c>
      <c r="B21" s="826">
        <v>3261.50328125</v>
      </c>
      <c r="C21" s="826">
        <v>1527.7302188800002</v>
      </c>
      <c r="D21" s="826">
        <v>6710.15287789</v>
      </c>
      <c r="E21" s="827">
        <v>10002.984387069999</v>
      </c>
      <c r="F21" s="828">
        <v>-1733.7730623699997</v>
      </c>
      <c r="G21" s="890"/>
      <c r="H21" s="827">
        <v>-53.15870973784567</v>
      </c>
      <c r="I21" s="826">
        <v>3292.8315091799986</v>
      </c>
      <c r="J21" s="827"/>
      <c r="K21" s="831">
        <v>49.07237687579222</v>
      </c>
    </row>
    <row r="22" spans="1:11" ht="16.5" customHeight="1">
      <c r="A22" s="825" t="s">
        <v>775</v>
      </c>
      <c r="B22" s="826">
        <v>0</v>
      </c>
      <c r="C22" s="826">
        <v>0</v>
      </c>
      <c r="D22" s="826">
        <v>0</v>
      </c>
      <c r="E22" s="827">
        <v>0</v>
      </c>
      <c r="F22" s="828">
        <v>0</v>
      </c>
      <c r="G22" s="890"/>
      <c r="H22" s="827"/>
      <c r="I22" s="826">
        <v>0</v>
      </c>
      <c r="J22" s="827"/>
      <c r="K22" s="831"/>
    </row>
    <row r="23" spans="1:11" ht="16.5" customHeight="1">
      <c r="A23" s="912" t="s">
        <v>776</v>
      </c>
      <c r="B23" s="826">
        <v>383714.93003354454</v>
      </c>
      <c r="C23" s="826">
        <v>414070.2004723047</v>
      </c>
      <c r="D23" s="826">
        <v>473138.97003565606</v>
      </c>
      <c r="E23" s="827">
        <v>518367.42547058506</v>
      </c>
      <c r="F23" s="828">
        <v>30355.27043876017</v>
      </c>
      <c r="G23" s="890"/>
      <c r="H23" s="827">
        <v>7.910891149350507</v>
      </c>
      <c r="I23" s="826">
        <v>45228.455434929</v>
      </c>
      <c r="J23" s="827"/>
      <c r="K23" s="831">
        <v>9.55923276231517</v>
      </c>
    </row>
    <row r="24" spans="1:11" ht="16.5" customHeight="1">
      <c r="A24" s="913" t="s">
        <v>777</v>
      </c>
      <c r="B24" s="833">
        <v>141598.56429523998</v>
      </c>
      <c r="C24" s="833">
        <v>151882.76613096</v>
      </c>
      <c r="D24" s="833">
        <v>164981.37356090997</v>
      </c>
      <c r="E24" s="834">
        <v>190370.52669328998</v>
      </c>
      <c r="F24" s="835">
        <v>10284.201835720014</v>
      </c>
      <c r="G24" s="892"/>
      <c r="H24" s="834">
        <v>7.262928043731394</v>
      </c>
      <c r="I24" s="833">
        <v>25389.153132380015</v>
      </c>
      <c r="J24" s="834"/>
      <c r="K24" s="837">
        <v>15.38910277226327</v>
      </c>
    </row>
    <row r="25" spans="1:11" ht="16.5" customHeight="1">
      <c r="A25" s="913" t="s">
        <v>778</v>
      </c>
      <c r="B25" s="833">
        <v>80937.461259951</v>
      </c>
      <c r="C25" s="833">
        <v>106858.73020466082</v>
      </c>
      <c r="D25" s="833">
        <v>107709.11948957611</v>
      </c>
      <c r="E25" s="834">
        <v>135066.57850980674</v>
      </c>
      <c r="F25" s="835">
        <v>25921.268944709824</v>
      </c>
      <c r="G25" s="892"/>
      <c r="H25" s="834">
        <v>32.02629356196033</v>
      </c>
      <c r="I25" s="833">
        <v>27357.459020230628</v>
      </c>
      <c r="J25" s="834"/>
      <c r="K25" s="837">
        <v>25.399389717300803</v>
      </c>
    </row>
    <row r="26" spans="1:11" ht="16.5" customHeight="1">
      <c r="A26" s="913" t="s">
        <v>779</v>
      </c>
      <c r="B26" s="833">
        <v>161178.90447835356</v>
      </c>
      <c r="C26" s="833">
        <v>155328.70413668387</v>
      </c>
      <c r="D26" s="833">
        <v>200448.47698516998</v>
      </c>
      <c r="E26" s="834">
        <v>192930.3202674883</v>
      </c>
      <c r="F26" s="835">
        <v>-5850.200341669697</v>
      </c>
      <c r="G26" s="892"/>
      <c r="H26" s="834">
        <v>-3.6296315331113216</v>
      </c>
      <c r="I26" s="833">
        <v>-7518.156717681675</v>
      </c>
      <c r="J26" s="834"/>
      <c r="K26" s="837">
        <v>-3.7506679176404516</v>
      </c>
    </row>
    <row r="27" spans="1:11" ht="16.5" customHeight="1">
      <c r="A27" s="914" t="s">
        <v>780</v>
      </c>
      <c r="B27" s="915">
        <v>2075806.2981911474</v>
      </c>
      <c r="C27" s="915">
        <v>2205346.527385424</v>
      </c>
      <c r="D27" s="915">
        <v>2496665.2844547573</v>
      </c>
      <c r="E27" s="916">
        <v>2689570.923334996</v>
      </c>
      <c r="F27" s="917">
        <v>129540.2291942765</v>
      </c>
      <c r="G27" s="918"/>
      <c r="H27" s="916">
        <v>6.240477702912721</v>
      </c>
      <c r="I27" s="915">
        <v>192905.63888023887</v>
      </c>
      <c r="J27" s="916"/>
      <c r="K27" s="919">
        <v>7.72653186958408</v>
      </c>
    </row>
    <row r="28" spans="1:11" ht="16.5" customHeight="1">
      <c r="A28" s="825" t="s">
        <v>781</v>
      </c>
      <c r="B28" s="826">
        <v>353446.9954428044</v>
      </c>
      <c r="C28" s="826">
        <v>291506.3044660201</v>
      </c>
      <c r="D28" s="826">
        <v>356855.5489521408</v>
      </c>
      <c r="E28" s="827">
        <v>339838.153443624</v>
      </c>
      <c r="F28" s="828">
        <v>-61940.69097678433</v>
      </c>
      <c r="G28" s="890"/>
      <c r="H28" s="827">
        <v>-17.52474678676614</v>
      </c>
      <c r="I28" s="826">
        <v>-17017.395508516813</v>
      </c>
      <c r="J28" s="827"/>
      <c r="K28" s="831">
        <v>-4.76870699040162</v>
      </c>
    </row>
    <row r="29" spans="1:11" ht="16.5" customHeight="1">
      <c r="A29" s="832" t="s">
        <v>782</v>
      </c>
      <c r="B29" s="833">
        <v>47292.02360718001</v>
      </c>
      <c r="C29" s="833">
        <v>45456.12711907201</v>
      </c>
      <c r="D29" s="833">
        <v>55901.05182258001</v>
      </c>
      <c r="E29" s="834">
        <v>52619.41122546002</v>
      </c>
      <c r="F29" s="835">
        <v>-1835.8964881080028</v>
      </c>
      <c r="G29" s="892"/>
      <c r="H29" s="834">
        <v>-3.8820425688641325</v>
      </c>
      <c r="I29" s="833">
        <v>-3281.640597119993</v>
      </c>
      <c r="J29" s="834"/>
      <c r="K29" s="837">
        <v>-5.870445170755169</v>
      </c>
    </row>
    <row r="30" spans="1:11" ht="16.5" customHeight="1">
      <c r="A30" s="832" t="s">
        <v>783</v>
      </c>
      <c r="B30" s="833">
        <v>192239.16817545</v>
      </c>
      <c r="C30" s="833">
        <v>116637.63353535</v>
      </c>
      <c r="D30" s="833">
        <v>154006.12404008</v>
      </c>
      <c r="E30" s="834">
        <v>129993.49660968992</v>
      </c>
      <c r="F30" s="835">
        <v>-75601.5346401</v>
      </c>
      <c r="G30" s="892"/>
      <c r="H30" s="834">
        <v>-39.32681115801599</v>
      </c>
      <c r="I30" s="833">
        <v>-24012.627430390086</v>
      </c>
      <c r="J30" s="834"/>
      <c r="K30" s="837">
        <v>-15.591995175556015</v>
      </c>
    </row>
    <row r="31" spans="1:11" ht="16.5" customHeight="1">
      <c r="A31" s="832" t="s">
        <v>784</v>
      </c>
      <c r="B31" s="833">
        <v>1336.9384950544995</v>
      </c>
      <c r="C31" s="833">
        <v>1281.1861623470002</v>
      </c>
      <c r="D31" s="833">
        <v>999.9180362600001</v>
      </c>
      <c r="E31" s="834">
        <v>1346.5564484924998</v>
      </c>
      <c r="F31" s="835">
        <v>-55.75233270749936</v>
      </c>
      <c r="G31" s="892"/>
      <c r="H31" s="834">
        <v>-4.170149405805438</v>
      </c>
      <c r="I31" s="833">
        <v>346.6384122324997</v>
      </c>
      <c r="J31" s="834"/>
      <c r="K31" s="837">
        <v>34.66668263421206</v>
      </c>
    </row>
    <row r="32" spans="1:11" ht="16.5" customHeight="1">
      <c r="A32" s="832" t="s">
        <v>785</v>
      </c>
      <c r="B32" s="833">
        <v>112504.7731455499</v>
      </c>
      <c r="C32" s="833">
        <v>127673.05344235107</v>
      </c>
      <c r="D32" s="833">
        <v>145881.64549061077</v>
      </c>
      <c r="E32" s="834">
        <v>155591.01730552156</v>
      </c>
      <c r="F32" s="835">
        <v>15168.280296801167</v>
      </c>
      <c r="G32" s="892"/>
      <c r="H32" s="834">
        <v>13.482343791029763</v>
      </c>
      <c r="I32" s="833">
        <v>9709.371814910788</v>
      </c>
      <c r="J32" s="834"/>
      <c r="K32" s="837">
        <v>6.655650052655666</v>
      </c>
    </row>
    <row r="33" spans="1:11" ht="16.5" customHeight="1">
      <c r="A33" s="832" t="s">
        <v>786</v>
      </c>
      <c r="B33" s="833">
        <v>74.09201957000002</v>
      </c>
      <c r="C33" s="833">
        <v>458.30420690000005</v>
      </c>
      <c r="D33" s="833">
        <v>66.80956261</v>
      </c>
      <c r="E33" s="834">
        <v>287.67185446</v>
      </c>
      <c r="F33" s="835">
        <v>384.21218733</v>
      </c>
      <c r="G33" s="892"/>
      <c r="H33" s="834">
        <v>518.5608241748727</v>
      </c>
      <c r="I33" s="833">
        <v>220.86229185000002</v>
      </c>
      <c r="J33" s="834"/>
      <c r="K33" s="837">
        <v>330.58484926668496</v>
      </c>
    </row>
    <row r="34" spans="1:11" ht="16.5" customHeight="1">
      <c r="A34" s="893" t="s">
        <v>787</v>
      </c>
      <c r="B34" s="826">
        <v>1542634.927148163</v>
      </c>
      <c r="C34" s="826">
        <v>1608528.2893487206</v>
      </c>
      <c r="D34" s="826">
        <v>1902718.228816129</v>
      </c>
      <c r="E34" s="827">
        <v>2111265.5666056317</v>
      </c>
      <c r="F34" s="828">
        <v>65893.36220055749</v>
      </c>
      <c r="G34" s="890"/>
      <c r="H34" s="827">
        <v>4.271481284452257</v>
      </c>
      <c r="I34" s="826">
        <v>208547.3377895027</v>
      </c>
      <c r="J34" s="827"/>
      <c r="K34" s="831">
        <v>10.960495076523276</v>
      </c>
    </row>
    <row r="35" spans="1:11" ht="16.5" customHeight="1">
      <c r="A35" s="832" t="s">
        <v>788</v>
      </c>
      <c r="B35" s="833">
        <v>142497.9</v>
      </c>
      <c r="C35" s="833">
        <v>125909.845</v>
      </c>
      <c r="D35" s="833">
        <v>186369.1</v>
      </c>
      <c r="E35" s="834">
        <v>180427.9</v>
      </c>
      <c r="F35" s="835">
        <v>-16588.054999999993</v>
      </c>
      <c r="G35" s="892"/>
      <c r="H35" s="834">
        <v>-11.640911901157837</v>
      </c>
      <c r="I35" s="833">
        <v>-5941.200000000012</v>
      </c>
      <c r="J35" s="834"/>
      <c r="K35" s="837">
        <v>-3.187867516664518</v>
      </c>
    </row>
    <row r="36" spans="1:11" ht="16.5" customHeight="1">
      <c r="A36" s="832" t="s">
        <v>789</v>
      </c>
      <c r="B36" s="833">
        <v>10069.7670851545</v>
      </c>
      <c r="C36" s="833">
        <v>9370.731269260003</v>
      </c>
      <c r="D36" s="833">
        <v>8195.965020291655</v>
      </c>
      <c r="E36" s="834">
        <v>9113.2856927</v>
      </c>
      <c r="F36" s="835">
        <v>-699.0358158944982</v>
      </c>
      <c r="G36" s="892"/>
      <c r="H36" s="834">
        <v>-6.9419263621803315</v>
      </c>
      <c r="I36" s="833">
        <v>917.3206724083448</v>
      </c>
      <c r="J36" s="834"/>
      <c r="K36" s="837">
        <v>11.192344893337548</v>
      </c>
    </row>
    <row r="37" spans="1:11" ht="16.5" customHeight="1">
      <c r="A37" s="838" t="s">
        <v>790</v>
      </c>
      <c r="B37" s="833">
        <v>13664.786629541519</v>
      </c>
      <c r="C37" s="833">
        <v>16560.33343736947</v>
      </c>
      <c r="D37" s="833">
        <v>15019.81872364651</v>
      </c>
      <c r="E37" s="834">
        <v>18098.081528277376</v>
      </c>
      <c r="F37" s="835">
        <v>2895.546807827952</v>
      </c>
      <c r="G37" s="892"/>
      <c r="H37" s="834">
        <v>21.189842815168078</v>
      </c>
      <c r="I37" s="833">
        <v>3078.2628046308673</v>
      </c>
      <c r="J37" s="834"/>
      <c r="K37" s="837">
        <v>20.49467347954468</v>
      </c>
    </row>
    <row r="38" spans="1:11" ht="16.5" customHeight="1">
      <c r="A38" s="920" t="s">
        <v>791</v>
      </c>
      <c r="B38" s="833">
        <v>852.91678677</v>
      </c>
      <c r="C38" s="833">
        <v>1006.1974763800001</v>
      </c>
      <c r="D38" s="833">
        <v>1006.56234124</v>
      </c>
      <c r="E38" s="834">
        <v>1006.0830198000001</v>
      </c>
      <c r="F38" s="835">
        <v>153.28068961000008</v>
      </c>
      <c r="G38" s="892"/>
      <c r="H38" s="834">
        <v>17.9713533591565</v>
      </c>
      <c r="I38" s="833">
        <v>-0.4793214399999215</v>
      </c>
      <c r="J38" s="834"/>
      <c r="K38" s="837">
        <v>-0.04761964762256433</v>
      </c>
    </row>
    <row r="39" spans="1:11" ht="16.5" customHeight="1">
      <c r="A39" s="920" t="s">
        <v>792</v>
      </c>
      <c r="B39" s="833">
        <v>12811.869842771519</v>
      </c>
      <c r="C39" s="833">
        <v>15554.13596098947</v>
      </c>
      <c r="D39" s="833">
        <v>14013.25638240651</v>
      </c>
      <c r="E39" s="834">
        <v>17091.998508477376</v>
      </c>
      <c r="F39" s="835">
        <v>2742.266118217951</v>
      </c>
      <c r="G39" s="892"/>
      <c r="H39" s="834">
        <v>21.404105348175566</v>
      </c>
      <c r="I39" s="833">
        <v>3078.742126070867</v>
      </c>
      <c r="J39" s="834"/>
      <c r="K39" s="837">
        <v>21.970211934009814</v>
      </c>
    </row>
    <row r="40" spans="1:11" ht="16.5" customHeight="1">
      <c r="A40" s="832" t="s">
        <v>793</v>
      </c>
      <c r="B40" s="833">
        <v>1369249.0711404982</v>
      </c>
      <c r="C40" s="833">
        <v>1450801.908886033</v>
      </c>
      <c r="D40" s="833">
        <v>1687815.075275438</v>
      </c>
      <c r="E40" s="834">
        <v>1900454.0447628857</v>
      </c>
      <c r="F40" s="835">
        <v>81552.83774553495</v>
      </c>
      <c r="G40" s="892"/>
      <c r="H40" s="834">
        <v>5.956026515877538</v>
      </c>
      <c r="I40" s="833">
        <v>212638.96948744776</v>
      </c>
      <c r="J40" s="834"/>
      <c r="K40" s="837">
        <v>12.598475544054894</v>
      </c>
    </row>
    <row r="41" spans="1:11" ht="16.5" customHeight="1">
      <c r="A41" s="838" t="s">
        <v>794</v>
      </c>
      <c r="B41" s="833">
        <v>1338931.575869255</v>
      </c>
      <c r="C41" s="833">
        <v>1416672.2865503053</v>
      </c>
      <c r="D41" s="833">
        <v>1656838.759521269</v>
      </c>
      <c r="E41" s="834">
        <v>1870537.2164889467</v>
      </c>
      <c r="F41" s="835">
        <v>77740.71068105032</v>
      </c>
      <c r="G41" s="892"/>
      <c r="H41" s="834">
        <v>5.806175019106548</v>
      </c>
      <c r="I41" s="833">
        <v>213698.4569676777</v>
      </c>
      <c r="J41" s="834"/>
      <c r="K41" s="837">
        <v>12.897963410116278</v>
      </c>
    </row>
    <row r="42" spans="1:11" ht="16.5" customHeight="1">
      <c r="A42" s="838" t="s">
        <v>795</v>
      </c>
      <c r="B42" s="833">
        <v>30317.495271243217</v>
      </c>
      <c r="C42" s="833">
        <v>34129.62233572773</v>
      </c>
      <c r="D42" s="833">
        <v>30976.315754168936</v>
      </c>
      <c r="E42" s="834">
        <v>29916.828273938936</v>
      </c>
      <c r="F42" s="835">
        <v>3812.12706448451</v>
      </c>
      <c r="G42" s="892"/>
      <c r="H42" s="834">
        <v>12.574017181757071</v>
      </c>
      <c r="I42" s="833">
        <v>-1059.48748023</v>
      </c>
      <c r="J42" s="834"/>
      <c r="K42" s="837">
        <v>-3.420314696680509</v>
      </c>
    </row>
    <row r="43" spans="1:11" ht="16.5" customHeight="1">
      <c r="A43" s="832" t="s">
        <v>796</v>
      </c>
      <c r="B43" s="833">
        <v>7153.402292969005</v>
      </c>
      <c r="C43" s="833">
        <v>5885.470756058001</v>
      </c>
      <c r="D43" s="833">
        <v>5318.269796753</v>
      </c>
      <c r="E43" s="834">
        <v>3172.2546217690006</v>
      </c>
      <c r="F43" s="835">
        <v>-1267.9315369110045</v>
      </c>
      <c r="G43" s="892"/>
      <c r="H43" s="834">
        <v>-17.724873912896516</v>
      </c>
      <c r="I43" s="833">
        <v>-2146.0151749839997</v>
      </c>
      <c r="J43" s="834"/>
      <c r="K43" s="837">
        <v>-40.35175455548007</v>
      </c>
    </row>
    <row r="44" spans="1:11" ht="16.5" customHeight="1">
      <c r="A44" s="921" t="s">
        <v>797</v>
      </c>
      <c r="B44" s="828">
        <v>0</v>
      </c>
      <c r="C44" s="826">
        <v>0</v>
      </c>
      <c r="D44" s="826">
        <v>49080</v>
      </c>
      <c r="E44" s="827">
        <v>49080</v>
      </c>
      <c r="F44" s="826">
        <v>0</v>
      </c>
      <c r="G44" s="890"/>
      <c r="H44" s="922"/>
      <c r="I44" s="826">
        <v>0</v>
      </c>
      <c r="J44" s="827"/>
      <c r="K44" s="831">
        <v>0</v>
      </c>
    </row>
    <row r="45" spans="1:11" s="924" customFormat="1" ht="16.5" customHeight="1" thickBot="1">
      <c r="A45" s="923" t="s">
        <v>798</v>
      </c>
      <c r="B45" s="856">
        <v>179724.38906548987</v>
      </c>
      <c r="C45" s="856">
        <v>305311.9140574478</v>
      </c>
      <c r="D45" s="856">
        <v>188011.506627418</v>
      </c>
      <c r="E45" s="857">
        <v>189387.2064849143</v>
      </c>
      <c r="F45" s="858">
        <v>125587.52499195794</v>
      </c>
      <c r="G45" s="901"/>
      <c r="H45" s="857">
        <v>69.87784220326103</v>
      </c>
      <c r="I45" s="856">
        <v>1375.6998574962781</v>
      </c>
      <c r="J45" s="857"/>
      <c r="K45" s="859">
        <v>0.7317104586702236</v>
      </c>
    </row>
    <row r="46" spans="1:11" ht="16.5" customHeight="1" thickTop="1">
      <c r="A46" s="867" t="s">
        <v>715</v>
      </c>
      <c r="B46" s="925"/>
      <c r="C46" s="808"/>
      <c r="D46" s="862"/>
      <c r="E46" s="862"/>
      <c r="F46" s="833"/>
      <c r="G46" s="833"/>
      <c r="H46" s="833"/>
      <c r="I46" s="833"/>
      <c r="J46" s="833"/>
      <c r="K46" s="833"/>
    </row>
  </sheetData>
  <sheetProtection/>
  <mergeCells count="5">
    <mergeCell ref="A1:K1"/>
    <mergeCell ref="A2:K2"/>
    <mergeCell ref="I3:K3"/>
    <mergeCell ref="F4:K4"/>
    <mergeCell ref="F5:H5"/>
  </mergeCells>
  <printOptions/>
  <pageMargins left="0.7" right="0.7" top="0.75" bottom="0.75" header="0.3" footer="0.3"/>
  <pageSetup fitToHeight="1" fitToWidth="1" horizontalDpi="600" verticalDpi="600" orientation="portrait" scale="63"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K1"/>
    </sheetView>
  </sheetViews>
  <sheetFormatPr defaultColWidth="11.00390625" defaultRowHeight="16.5" customHeight="1"/>
  <cols>
    <col min="1" max="1" width="46.7109375" style="877" bestFit="1" customWidth="1"/>
    <col min="2" max="2" width="11.8515625" style="877" bestFit="1" customWidth="1"/>
    <col min="3" max="3" width="12.28125" style="877" bestFit="1" customWidth="1"/>
    <col min="4" max="4" width="12.00390625" style="877" customWidth="1"/>
    <col min="5" max="5" width="12.28125" style="877" bestFit="1" customWidth="1"/>
    <col min="6" max="6" width="10.8515625" style="877" bestFit="1" customWidth="1"/>
    <col min="7" max="7" width="2.421875" style="877" bestFit="1" customWidth="1"/>
    <col min="8" max="8" width="10.7109375" style="877" bestFit="1" customWidth="1"/>
    <col min="9" max="9" width="10.7109375" style="877" customWidth="1"/>
    <col min="10" max="10" width="2.140625" style="877" customWidth="1"/>
    <col min="11" max="11" width="10.7109375" style="877" bestFit="1" customWidth="1"/>
    <col min="12" max="16384" width="11.00390625" style="807" customWidth="1"/>
  </cols>
  <sheetData>
    <row r="1" spans="1:11" s="877" customFormat="1" ht="12.75">
      <c r="A1" s="1634" t="s">
        <v>1071</v>
      </c>
      <c r="B1" s="1634"/>
      <c r="C1" s="1634"/>
      <c r="D1" s="1634"/>
      <c r="E1" s="1634"/>
      <c r="F1" s="1634"/>
      <c r="G1" s="1634"/>
      <c r="H1" s="1634"/>
      <c r="I1" s="1634"/>
      <c r="J1" s="1634"/>
      <c r="K1" s="1634"/>
    </row>
    <row r="2" spans="1:11" s="877" customFormat="1" ht="15.75">
      <c r="A2" s="1651" t="s">
        <v>29</v>
      </c>
      <c r="B2" s="1651"/>
      <c r="C2" s="1651"/>
      <c r="D2" s="1651"/>
      <c r="E2" s="1651"/>
      <c r="F2" s="1651"/>
      <c r="G2" s="1651"/>
      <c r="H2" s="1651"/>
      <c r="I2" s="1651"/>
      <c r="J2" s="1651"/>
      <c r="K2" s="1651"/>
    </row>
    <row r="3" spans="2:11" s="877" customFormat="1" ht="16.5" customHeight="1" thickBot="1">
      <c r="B3" s="808"/>
      <c r="C3" s="808"/>
      <c r="D3" s="808"/>
      <c r="E3" s="808"/>
      <c r="I3" s="1644" t="s">
        <v>82</v>
      </c>
      <c r="J3" s="1644"/>
      <c r="K3" s="1644"/>
    </row>
    <row r="4" spans="1:11" s="877" customFormat="1" ht="13.5" thickTop="1">
      <c r="A4" s="810"/>
      <c r="B4" s="879">
        <v>2015</v>
      </c>
      <c r="C4" s="879">
        <v>2016</v>
      </c>
      <c r="D4" s="879">
        <v>2016</v>
      </c>
      <c r="E4" s="880">
        <v>2017</v>
      </c>
      <c r="F4" s="1655" t="s">
        <v>680</v>
      </c>
      <c r="G4" s="1656"/>
      <c r="H4" s="1656"/>
      <c r="I4" s="1656"/>
      <c r="J4" s="1656"/>
      <c r="K4" s="1657"/>
    </row>
    <row r="5" spans="1:11" s="877" customFormat="1" ht="12.75">
      <c r="A5" s="881" t="s">
        <v>720</v>
      </c>
      <c r="B5" s="908" t="s">
        <v>682</v>
      </c>
      <c r="C5" s="908" t="s">
        <v>683</v>
      </c>
      <c r="D5" s="908" t="s">
        <v>684</v>
      </c>
      <c r="E5" s="909" t="s">
        <v>928</v>
      </c>
      <c r="F5" s="1647" t="s">
        <v>44</v>
      </c>
      <c r="G5" s="1648"/>
      <c r="H5" s="1649"/>
      <c r="I5" s="1658" t="s">
        <v>123</v>
      </c>
      <c r="J5" s="1658"/>
      <c r="K5" s="1659"/>
    </row>
    <row r="6" spans="1:11" s="877" customFormat="1" ht="12.75">
      <c r="A6" s="881"/>
      <c r="B6" s="908"/>
      <c r="C6" s="908"/>
      <c r="D6" s="908"/>
      <c r="E6" s="909"/>
      <c r="F6" s="886" t="s">
        <v>84</v>
      </c>
      <c r="G6" s="887" t="s">
        <v>32</v>
      </c>
      <c r="H6" s="888" t="s">
        <v>685</v>
      </c>
      <c r="I6" s="883" t="s">
        <v>84</v>
      </c>
      <c r="J6" s="887" t="s">
        <v>32</v>
      </c>
      <c r="K6" s="889" t="s">
        <v>685</v>
      </c>
    </row>
    <row r="7" spans="1:11" s="877" customFormat="1" ht="16.5" customHeight="1">
      <c r="A7" s="825" t="s">
        <v>766</v>
      </c>
      <c r="B7" s="826">
        <v>1452748.758025059</v>
      </c>
      <c r="C7" s="826">
        <v>1541232.462429306</v>
      </c>
      <c r="D7" s="826">
        <v>1753430.639797833</v>
      </c>
      <c r="E7" s="827">
        <v>1900341.4586032424</v>
      </c>
      <c r="F7" s="828">
        <v>88483.704404247</v>
      </c>
      <c r="G7" s="890"/>
      <c r="H7" s="827">
        <v>6.0907781827696255</v>
      </c>
      <c r="I7" s="826">
        <v>146910.81880540936</v>
      </c>
      <c r="J7" s="891"/>
      <c r="K7" s="831">
        <v>8.37847904963882</v>
      </c>
    </row>
    <row r="8" spans="1:11" s="877" customFormat="1" ht="16.5" customHeight="1">
      <c r="A8" s="832" t="s">
        <v>767</v>
      </c>
      <c r="B8" s="833">
        <v>150442.94437548862</v>
      </c>
      <c r="C8" s="833">
        <v>147421.33500657076</v>
      </c>
      <c r="D8" s="833">
        <v>175087.20586657317</v>
      </c>
      <c r="E8" s="834">
        <v>168478.42853568183</v>
      </c>
      <c r="F8" s="835">
        <v>-3021.6093689178524</v>
      </c>
      <c r="G8" s="892"/>
      <c r="H8" s="834">
        <v>-2.0084752937141777</v>
      </c>
      <c r="I8" s="833">
        <v>-6608.777330891346</v>
      </c>
      <c r="J8" s="834"/>
      <c r="K8" s="837">
        <v>-3.7745632515991066</v>
      </c>
    </row>
    <row r="9" spans="1:11" s="877" customFormat="1" ht="16.5" customHeight="1">
      <c r="A9" s="832" t="s">
        <v>768</v>
      </c>
      <c r="B9" s="833">
        <v>132566.90180425718</v>
      </c>
      <c r="C9" s="833">
        <v>125908.18051837922</v>
      </c>
      <c r="D9" s="833">
        <v>157821.02541387235</v>
      </c>
      <c r="E9" s="834">
        <v>147896.40102443</v>
      </c>
      <c r="F9" s="835">
        <v>-6658.721285877968</v>
      </c>
      <c r="G9" s="892"/>
      <c r="H9" s="834">
        <v>-5.022913861040489</v>
      </c>
      <c r="I9" s="833">
        <v>-9924.624389442353</v>
      </c>
      <c r="J9" s="834"/>
      <c r="K9" s="837">
        <v>-6.288531178539654</v>
      </c>
    </row>
    <row r="10" spans="1:11" s="877" customFormat="1" ht="16.5" customHeight="1">
      <c r="A10" s="832" t="s">
        <v>769</v>
      </c>
      <c r="B10" s="833">
        <v>17876.042571231428</v>
      </c>
      <c r="C10" s="833">
        <v>21513.154488191547</v>
      </c>
      <c r="D10" s="833">
        <v>17266.180452700828</v>
      </c>
      <c r="E10" s="834">
        <v>20582.02751125183</v>
      </c>
      <c r="F10" s="835">
        <v>3637.111916960119</v>
      </c>
      <c r="G10" s="892"/>
      <c r="H10" s="834">
        <v>20.346292544712647</v>
      </c>
      <c r="I10" s="833">
        <v>3315.8470585510004</v>
      </c>
      <c r="J10" s="834"/>
      <c r="K10" s="837">
        <v>19.20428821900981</v>
      </c>
    </row>
    <row r="11" spans="1:11" s="877" customFormat="1" ht="16.5" customHeight="1">
      <c r="A11" s="832" t="s">
        <v>770</v>
      </c>
      <c r="B11" s="833">
        <v>559350.961967849</v>
      </c>
      <c r="C11" s="833">
        <v>624222.4750264497</v>
      </c>
      <c r="D11" s="833">
        <v>698691.2071865237</v>
      </c>
      <c r="E11" s="834">
        <v>741735.9955508187</v>
      </c>
      <c r="F11" s="835">
        <v>64871.5130586006</v>
      </c>
      <c r="G11" s="892"/>
      <c r="H11" s="834">
        <v>11.597640384916215</v>
      </c>
      <c r="I11" s="833">
        <v>43044.78836429503</v>
      </c>
      <c r="J11" s="834"/>
      <c r="K11" s="837">
        <v>6.160774305093513</v>
      </c>
    </row>
    <row r="12" spans="1:11" s="877" customFormat="1" ht="16.5" customHeight="1">
      <c r="A12" s="832" t="s">
        <v>768</v>
      </c>
      <c r="B12" s="833">
        <v>549436.3094164284</v>
      </c>
      <c r="C12" s="833">
        <v>610571.3702692201</v>
      </c>
      <c r="D12" s="833">
        <v>683588.6654231404</v>
      </c>
      <c r="E12" s="834">
        <v>725773.0769264776</v>
      </c>
      <c r="F12" s="835">
        <v>61135.06085279165</v>
      </c>
      <c r="G12" s="892"/>
      <c r="H12" s="834">
        <v>11.126869448749192</v>
      </c>
      <c r="I12" s="833">
        <v>42184.41150333721</v>
      </c>
      <c r="J12" s="834"/>
      <c r="K12" s="837">
        <v>6.171022668613898</v>
      </c>
    </row>
    <row r="13" spans="1:11" s="877" customFormat="1" ht="16.5" customHeight="1">
      <c r="A13" s="832" t="s">
        <v>769</v>
      </c>
      <c r="B13" s="833">
        <v>9914.652551420582</v>
      </c>
      <c r="C13" s="833">
        <v>13651.104757229554</v>
      </c>
      <c r="D13" s="833">
        <v>15102.541763383291</v>
      </c>
      <c r="E13" s="834">
        <v>15962.91862434117</v>
      </c>
      <c r="F13" s="835">
        <v>3736.4522058089715</v>
      </c>
      <c r="G13" s="892"/>
      <c r="H13" s="834">
        <v>37.68616385123459</v>
      </c>
      <c r="I13" s="833">
        <v>860.3768609578783</v>
      </c>
      <c r="J13" s="834"/>
      <c r="K13" s="837">
        <v>5.696901054390036</v>
      </c>
    </row>
    <row r="14" spans="1:11" s="877" customFormat="1" ht="16.5" customHeight="1">
      <c r="A14" s="832" t="s">
        <v>771</v>
      </c>
      <c r="B14" s="833">
        <v>417355.10912562284</v>
      </c>
      <c r="C14" s="833">
        <v>428872.00431334425</v>
      </c>
      <c r="D14" s="833">
        <v>523230.7096633454</v>
      </c>
      <c r="E14" s="834">
        <v>613272.7915344981</v>
      </c>
      <c r="F14" s="835">
        <v>11516.895187721413</v>
      </c>
      <c r="G14" s="892"/>
      <c r="H14" s="834">
        <v>2.7594954358770907</v>
      </c>
      <c r="I14" s="833">
        <v>90042.08187115268</v>
      </c>
      <c r="J14" s="834"/>
      <c r="K14" s="837">
        <v>17.20886794452243</v>
      </c>
    </row>
    <row r="15" spans="1:11" s="877" customFormat="1" ht="16.5" customHeight="1">
      <c r="A15" s="832" t="s">
        <v>768</v>
      </c>
      <c r="B15" s="833">
        <v>397787.37478232005</v>
      </c>
      <c r="C15" s="833">
        <v>406640.70096565</v>
      </c>
      <c r="D15" s="833">
        <v>501530.3872407901</v>
      </c>
      <c r="E15" s="834">
        <v>595067.1055165045</v>
      </c>
      <c r="F15" s="835">
        <v>8853.326183329918</v>
      </c>
      <c r="G15" s="892"/>
      <c r="H15" s="834">
        <v>2.225642829457495</v>
      </c>
      <c r="I15" s="833">
        <v>93536.71827571437</v>
      </c>
      <c r="J15" s="834"/>
      <c r="K15" s="837">
        <v>18.650259417044335</v>
      </c>
    </row>
    <row r="16" spans="1:11" s="877" customFormat="1" ht="16.5" customHeight="1">
      <c r="A16" s="832" t="s">
        <v>769</v>
      </c>
      <c r="B16" s="833">
        <v>19567.7343433028</v>
      </c>
      <c r="C16" s="833">
        <v>22231.303347694287</v>
      </c>
      <c r="D16" s="833">
        <v>21700.32242255532</v>
      </c>
      <c r="E16" s="834">
        <v>18205.686017993634</v>
      </c>
      <c r="F16" s="835">
        <v>2663.5690043914874</v>
      </c>
      <c r="G16" s="892"/>
      <c r="H16" s="834">
        <v>13.612046022605131</v>
      </c>
      <c r="I16" s="833">
        <v>-3494.6364045616865</v>
      </c>
      <c r="J16" s="834"/>
      <c r="K16" s="837">
        <v>-16.104075951099052</v>
      </c>
    </row>
    <row r="17" spans="1:11" s="877" customFormat="1" ht="16.5" customHeight="1">
      <c r="A17" s="832" t="s">
        <v>772</v>
      </c>
      <c r="B17" s="833">
        <v>313798.85776072845</v>
      </c>
      <c r="C17" s="833">
        <v>327078.3994892414</v>
      </c>
      <c r="D17" s="833">
        <v>340707.8000872903</v>
      </c>
      <c r="E17" s="834">
        <v>359113.3584132709</v>
      </c>
      <c r="F17" s="835">
        <v>13279.541728512966</v>
      </c>
      <c r="G17" s="892"/>
      <c r="H17" s="834">
        <v>4.231864265942808</v>
      </c>
      <c r="I17" s="833">
        <v>18405.558325980615</v>
      </c>
      <c r="J17" s="834"/>
      <c r="K17" s="837">
        <v>5.402153493775328</v>
      </c>
    </row>
    <row r="18" spans="1:11" s="877" customFormat="1" ht="16.5" customHeight="1">
      <c r="A18" s="832" t="s">
        <v>768</v>
      </c>
      <c r="B18" s="833">
        <v>266863.39963048324</v>
      </c>
      <c r="C18" s="833">
        <v>278134.87198309397</v>
      </c>
      <c r="D18" s="833">
        <v>285473.8590607489</v>
      </c>
      <c r="E18" s="834">
        <v>306289.5053769735</v>
      </c>
      <c r="F18" s="835">
        <v>11271.472352610726</v>
      </c>
      <c r="G18" s="892"/>
      <c r="H18" s="834">
        <v>4.223686113651386</v>
      </c>
      <c r="I18" s="833">
        <v>20815.646316224593</v>
      </c>
      <c r="J18" s="834"/>
      <c r="K18" s="837">
        <v>7.29161205327561</v>
      </c>
    </row>
    <row r="19" spans="1:11" s="877" customFormat="1" ht="16.5" customHeight="1">
      <c r="A19" s="832" t="s">
        <v>769</v>
      </c>
      <c r="B19" s="833">
        <v>46935.458130245184</v>
      </c>
      <c r="C19" s="833">
        <v>48943.52750614745</v>
      </c>
      <c r="D19" s="833">
        <v>55233.941026541404</v>
      </c>
      <c r="E19" s="834">
        <v>52823.85303629745</v>
      </c>
      <c r="F19" s="835">
        <v>2008.0693759022688</v>
      </c>
      <c r="G19" s="892"/>
      <c r="H19" s="834">
        <v>4.278363215993134</v>
      </c>
      <c r="I19" s="833">
        <v>-2410.0879902439556</v>
      </c>
      <c r="J19" s="834"/>
      <c r="K19" s="837">
        <v>-4.363418480469903</v>
      </c>
    </row>
    <row r="20" spans="1:11" s="877" customFormat="1" ht="16.5" customHeight="1">
      <c r="A20" s="832" t="s">
        <v>773</v>
      </c>
      <c r="B20" s="833">
        <v>11800.884795370011</v>
      </c>
      <c r="C20" s="833">
        <v>13638.248593699998</v>
      </c>
      <c r="D20" s="833">
        <v>15713.716994100498</v>
      </c>
      <c r="E20" s="834">
        <v>17740.884568972662</v>
      </c>
      <c r="F20" s="835">
        <v>1837.3637983299868</v>
      </c>
      <c r="G20" s="892"/>
      <c r="H20" s="834">
        <v>15.569712188452705</v>
      </c>
      <c r="I20" s="833">
        <v>2027.1675748721646</v>
      </c>
      <c r="J20" s="834"/>
      <c r="K20" s="837">
        <v>12.900624184801323</v>
      </c>
    </row>
    <row r="21" spans="1:11" s="877" customFormat="1" ht="16.5" customHeight="1">
      <c r="A21" s="825" t="s">
        <v>774</v>
      </c>
      <c r="B21" s="826">
        <v>3261.50328125</v>
      </c>
      <c r="C21" s="826">
        <v>1527.7302188800002</v>
      </c>
      <c r="D21" s="826">
        <v>6516.2528778900005</v>
      </c>
      <c r="E21" s="827">
        <v>9578.484387069999</v>
      </c>
      <c r="F21" s="828">
        <v>-1733.7730623699997</v>
      </c>
      <c r="G21" s="890"/>
      <c r="H21" s="827">
        <v>-53.15870973784567</v>
      </c>
      <c r="I21" s="826">
        <v>3062.2315091799983</v>
      </c>
      <c r="J21" s="827"/>
      <c r="K21" s="831">
        <v>46.993748808771926</v>
      </c>
    </row>
    <row r="22" spans="1:11" s="877" customFormat="1" ht="16.5" customHeight="1">
      <c r="A22" s="825" t="s">
        <v>775</v>
      </c>
      <c r="B22" s="826">
        <v>0</v>
      </c>
      <c r="C22" s="826">
        <v>0</v>
      </c>
      <c r="D22" s="826">
        <v>0</v>
      </c>
      <c r="E22" s="827">
        <v>0</v>
      </c>
      <c r="F22" s="828">
        <v>0</v>
      </c>
      <c r="G22" s="890"/>
      <c r="H22" s="827"/>
      <c r="I22" s="826">
        <v>0</v>
      </c>
      <c r="J22" s="827"/>
      <c r="K22" s="831"/>
    </row>
    <row r="23" spans="1:11" s="877" customFormat="1" ht="16.5" customHeight="1">
      <c r="A23" s="912" t="s">
        <v>776</v>
      </c>
      <c r="B23" s="826">
        <v>297716.124557734</v>
      </c>
      <c r="C23" s="826">
        <v>327245.1284817833</v>
      </c>
      <c r="D23" s="826">
        <v>381269.3672828939</v>
      </c>
      <c r="E23" s="827">
        <v>425239.4128161946</v>
      </c>
      <c r="F23" s="828">
        <v>29529.00392404932</v>
      </c>
      <c r="G23" s="890"/>
      <c r="H23" s="827">
        <v>9.918510113590763</v>
      </c>
      <c r="I23" s="826">
        <v>43970.04553330067</v>
      </c>
      <c r="J23" s="827"/>
      <c r="K23" s="831">
        <v>11.532540850751277</v>
      </c>
    </row>
    <row r="24" spans="1:11" s="877" customFormat="1" ht="16.5" customHeight="1">
      <c r="A24" s="913" t="s">
        <v>777</v>
      </c>
      <c r="B24" s="833">
        <v>98300.06881324</v>
      </c>
      <c r="C24" s="833">
        <v>109993.84414771</v>
      </c>
      <c r="D24" s="833">
        <v>122538.92297315999</v>
      </c>
      <c r="E24" s="834">
        <v>147398.7197582</v>
      </c>
      <c r="F24" s="835">
        <v>11693.775334470003</v>
      </c>
      <c r="G24" s="892"/>
      <c r="H24" s="834">
        <v>11.895999133720823</v>
      </c>
      <c r="I24" s="833">
        <v>24859.796785040002</v>
      </c>
      <c r="J24" s="834"/>
      <c r="K24" s="837">
        <v>20.287265614767243</v>
      </c>
    </row>
    <row r="25" spans="1:11" s="877" customFormat="1" ht="16.5" customHeight="1">
      <c r="A25" s="913" t="s">
        <v>778</v>
      </c>
      <c r="B25" s="833">
        <v>63635.73371379686</v>
      </c>
      <c r="C25" s="833">
        <v>83469.01691422856</v>
      </c>
      <c r="D25" s="833">
        <v>88058.10644962231</v>
      </c>
      <c r="E25" s="834">
        <v>110534.35154562638</v>
      </c>
      <c r="F25" s="835">
        <v>19833.283200431702</v>
      </c>
      <c r="G25" s="892"/>
      <c r="H25" s="834">
        <v>31.16689640074292</v>
      </c>
      <c r="I25" s="833">
        <v>22476.245096004073</v>
      </c>
      <c r="J25" s="834"/>
      <c r="K25" s="837">
        <v>25.52433387704361</v>
      </c>
    </row>
    <row r="26" spans="1:11" s="877" customFormat="1" ht="16.5" customHeight="1">
      <c r="A26" s="913" t="s">
        <v>779</v>
      </c>
      <c r="B26" s="833">
        <v>135780.32203069713</v>
      </c>
      <c r="C26" s="833">
        <v>133782.26741984475</v>
      </c>
      <c r="D26" s="833">
        <v>170672.3378601116</v>
      </c>
      <c r="E26" s="834">
        <v>167306.34151236818</v>
      </c>
      <c r="F26" s="835">
        <v>-1998.054610852385</v>
      </c>
      <c r="G26" s="892"/>
      <c r="H26" s="834">
        <v>-1.4715347415368967</v>
      </c>
      <c r="I26" s="833">
        <v>-3365.9963477434358</v>
      </c>
      <c r="J26" s="834"/>
      <c r="K26" s="837">
        <v>-1.9721979495601165</v>
      </c>
    </row>
    <row r="27" spans="1:11" s="877" customFormat="1" ht="16.5" customHeight="1">
      <c r="A27" s="914" t="s">
        <v>780</v>
      </c>
      <c r="B27" s="915">
        <v>1753726.385864043</v>
      </c>
      <c r="C27" s="915">
        <v>1870005.3211299693</v>
      </c>
      <c r="D27" s="915">
        <v>2141216.259958617</v>
      </c>
      <c r="E27" s="916">
        <v>2335159.355806507</v>
      </c>
      <c r="F27" s="917">
        <v>116278.93526592641</v>
      </c>
      <c r="G27" s="918"/>
      <c r="H27" s="916">
        <v>6.6303920727426915</v>
      </c>
      <c r="I27" s="915">
        <v>193943.09584789025</v>
      </c>
      <c r="J27" s="916"/>
      <c r="K27" s="919">
        <v>9.057613631779471</v>
      </c>
    </row>
    <row r="28" spans="1:11" s="877" customFormat="1" ht="16.5" customHeight="1">
      <c r="A28" s="825" t="s">
        <v>781</v>
      </c>
      <c r="B28" s="826">
        <v>327932.4961981544</v>
      </c>
      <c r="C28" s="826">
        <v>265142.1667128841</v>
      </c>
      <c r="D28" s="826">
        <v>328336.9859457548</v>
      </c>
      <c r="E28" s="827">
        <v>315883.234010406</v>
      </c>
      <c r="F28" s="828">
        <v>-62790.32948527031</v>
      </c>
      <c r="G28" s="890"/>
      <c r="H28" s="827">
        <v>-19.147333738870767</v>
      </c>
      <c r="I28" s="826">
        <v>-12453.751935348788</v>
      </c>
      <c r="J28" s="827"/>
      <c r="K28" s="831">
        <v>-3.7929786982348364</v>
      </c>
    </row>
    <row r="29" spans="1:11" s="877" customFormat="1" ht="16.5" customHeight="1">
      <c r="A29" s="832" t="s">
        <v>782</v>
      </c>
      <c r="B29" s="833">
        <v>39383.42333781</v>
      </c>
      <c r="C29" s="833">
        <v>37804.876005922</v>
      </c>
      <c r="D29" s="833">
        <v>47060.55054304001</v>
      </c>
      <c r="E29" s="834">
        <v>44835.115149670004</v>
      </c>
      <c r="F29" s="835">
        <v>-1578.547331888003</v>
      </c>
      <c r="G29" s="892"/>
      <c r="H29" s="834">
        <v>-4.008151648849989</v>
      </c>
      <c r="I29" s="833">
        <v>-2225.435393370004</v>
      </c>
      <c r="J29" s="834"/>
      <c r="K29" s="837">
        <v>-4.72887666567924</v>
      </c>
    </row>
    <row r="30" spans="1:11" s="877" customFormat="1" ht="16.5" customHeight="1">
      <c r="A30" s="832" t="s">
        <v>799</v>
      </c>
      <c r="B30" s="833">
        <v>174939.83073156</v>
      </c>
      <c r="C30" s="833">
        <v>98303.21809361</v>
      </c>
      <c r="D30" s="833">
        <v>134715.85834726001</v>
      </c>
      <c r="E30" s="834">
        <v>114089.36978083992</v>
      </c>
      <c r="F30" s="835">
        <v>-76636.61263795</v>
      </c>
      <c r="G30" s="892"/>
      <c r="H30" s="834">
        <v>-43.80741213563115</v>
      </c>
      <c r="I30" s="833">
        <v>-20626.4885664201</v>
      </c>
      <c r="J30" s="834"/>
      <c r="K30" s="837">
        <v>-15.311106516688442</v>
      </c>
    </row>
    <row r="31" spans="1:11" s="877" customFormat="1" ht="16.5" customHeight="1">
      <c r="A31" s="832" t="s">
        <v>784</v>
      </c>
      <c r="B31" s="833">
        <v>1252.0553161744995</v>
      </c>
      <c r="C31" s="833">
        <v>1205.263056777</v>
      </c>
      <c r="D31" s="833">
        <v>928.1082171900001</v>
      </c>
      <c r="E31" s="834">
        <v>1252.4077487025</v>
      </c>
      <c r="F31" s="835">
        <v>-46.79225939749949</v>
      </c>
      <c r="G31" s="892"/>
      <c r="H31" s="834">
        <v>-3.7372357908648532</v>
      </c>
      <c r="I31" s="833">
        <v>324.2995315124998</v>
      </c>
      <c r="J31" s="834"/>
      <c r="K31" s="837">
        <v>34.94199550289188</v>
      </c>
    </row>
    <row r="32" spans="1:11" s="877" customFormat="1" ht="16.5" customHeight="1">
      <c r="A32" s="832" t="s">
        <v>785</v>
      </c>
      <c r="B32" s="833">
        <v>112283.64119529993</v>
      </c>
      <c r="C32" s="833">
        <v>127380.90163593505</v>
      </c>
      <c r="D32" s="833">
        <v>145568.34853165474</v>
      </c>
      <c r="E32" s="834">
        <v>155419.23197659355</v>
      </c>
      <c r="F32" s="835">
        <v>15097.260440635117</v>
      </c>
      <c r="G32" s="892"/>
      <c r="H32" s="834">
        <v>13.44564558106535</v>
      </c>
      <c r="I32" s="833">
        <v>9850.883444938809</v>
      </c>
      <c r="J32" s="834"/>
      <c r="K32" s="837">
        <v>6.767187746721377</v>
      </c>
    </row>
    <row r="33" spans="1:11" s="877" customFormat="1" ht="16.5" customHeight="1">
      <c r="A33" s="832" t="s">
        <v>786</v>
      </c>
      <c r="B33" s="833">
        <v>73.54561731000001</v>
      </c>
      <c r="C33" s="833">
        <v>447.90792064000004</v>
      </c>
      <c r="D33" s="833">
        <v>64.12030661</v>
      </c>
      <c r="E33" s="834">
        <v>287.1093546</v>
      </c>
      <c r="F33" s="835">
        <v>374.36230333000003</v>
      </c>
      <c r="G33" s="892"/>
      <c r="H33" s="834">
        <v>509.02054673365</v>
      </c>
      <c r="I33" s="833">
        <v>222.98904799000002</v>
      </c>
      <c r="J33" s="834"/>
      <c r="K33" s="837">
        <v>347.7666589249019</v>
      </c>
    </row>
    <row r="34" spans="1:11" s="877" customFormat="1" ht="16.5" customHeight="1">
      <c r="A34" s="893" t="s">
        <v>787</v>
      </c>
      <c r="B34" s="826">
        <v>1267006.821257701</v>
      </c>
      <c r="C34" s="826">
        <v>1322461.6512611045</v>
      </c>
      <c r="D34" s="826">
        <v>1594927.4625929503</v>
      </c>
      <c r="E34" s="827">
        <v>1797159.126636167</v>
      </c>
      <c r="F34" s="828">
        <v>55454.83000340359</v>
      </c>
      <c r="G34" s="890"/>
      <c r="H34" s="827">
        <v>4.376837525496198</v>
      </c>
      <c r="I34" s="826">
        <v>202231.66404321673</v>
      </c>
      <c r="J34" s="827"/>
      <c r="K34" s="831">
        <v>12.679677840297451</v>
      </c>
    </row>
    <row r="35" spans="1:11" s="877" customFormat="1" ht="16.5" customHeight="1">
      <c r="A35" s="832" t="s">
        <v>788</v>
      </c>
      <c r="B35" s="833">
        <v>136363.1</v>
      </c>
      <c r="C35" s="833">
        <v>117993.37500000001</v>
      </c>
      <c r="D35" s="833">
        <v>176963</v>
      </c>
      <c r="E35" s="834">
        <v>170963.9</v>
      </c>
      <c r="F35" s="835">
        <v>-18369.72499999999</v>
      </c>
      <c r="G35" s="892"/>
      <c r="H35" s="834">
        <v>-13.471184653326295</v>
      </c>
      <c r="I35" s="833">
        <v>-5999.100000000006</v>
      </c>
      <c r="J35" s="834"/>
      <c r="K35" s="837">
        <v>-3.390030684380354</v>
      </c>
    </row>
    <row r="36" spans="1:11" s="877" customFormat="1" ht="16.5" customHeight="1">
      <c r="A36" s="832" t="s">
        <v>789</v>
      </c>
      <c r="B36" s="833">
        <v>9774.4680178045</v>
      </c>
      <c r="C36" s="833">
        <v>9005.777052150002</v>
      </c>
      <c r="D36" s="833">
        <v>7875.826974799999</v>
      </c>
      <c r="E36" s="834">
        <v>8691.85762441</v>
      </c>
      <c r="F36" s="835">
        <v>-768.6909656544976</v>
      </c>
      <c r="G36" s="892"/>
      <c r="H36" s="834">
        <v>-7.86427419123274</v>
      </c>
      <c r="I36" s="833">
        <v>816.0306496100011</v>
      </c>
      <c r="J36" s="834"/>
      <c r="K36" s="837">
        <v>10.36120590537381</v>
      </c>
    </row>
    <row r="37" spans="1:11" s="877" customFormat="1" ht="16.5" customHeight="1">
      <c r="A37" s="838" t="s">
        <v>790</v>
      </c>
      <c r="B37" s="833">
        <v>11901.177529272247</v>
      </c>
      <c r="C37" s="833">
        <v>13353.990107098147</v>
      </c>
      <c r="D37" s="833">
        <v>15311.150437202248</v>
      </c>
      <c r="E37" s="834">
        <v>23613.096447164357</v>
      </c>
      <c r="F37" s="835">
        <v>1452.8125778259</v>
      </c>
      <c r="G37" s="892"/>
      <c r="H37" s="834">
        <v>12.207301120015634</v>
      </c>
      <c r="I37" s="833">
        <v>8301.946009962108</v>
      </c>
      <c r="J37" s="834"/>
      <c r="K37" s="837">
        <v>54.22156907158633</v>
      </c>
    </row>
    <row r="38" spans="1:11" s="877" customFormat="1" ht="16.5" customHeight="1">
      <c r="A38" s="920" t="s">
        <v>791</v>
      </c>
      <c r="B38" s="833">
        <v>852.91678677</v>
      </c>
      <c r="C38" s="833">
        <v>1006.1974763800001</v>
      </c>
      <c r="D38" s="833">
        <v>1006.56234124</v>
      </c>
      <c r="E38" s="834">
        <v>1006.0830198000001</v>
      </c>
      <c r="F38" s="835">
        <v>153.28068961000008</v>
      </c>
      <c r="G38" s="892"/>
      <c r="H38" s="834">
        <v>17.9713533591565</v>
      </c>
      <c r="I38" s="833">
        <v>-0.4793214399999215</v>
      </c>
      <c r="J38" s="834"/>
      <c r="K38" s="837">
        <v>-0.04761964762256433</v>
      </c>
    </row>
    <row r="39" spans="1:11" s="877" customFormat="1" ht="16.5" customHeight="1">
      <c r="A39" s="920" t="s">
        <v>792</v>
      </c>
      <c r="B39" s="833">
        <v>11048.260742502247</v>
      </c>
      <c r="C39" s="833">
        <v>12347.792630718146</v>
      </c>
      <c r="D39" s="833">
        <v>14304.588095962248</v>
      </c>
      <c r="E39" s="834">
        <v>22607.013427364356</v>
      </c>
      <c r="F39" s="835">
        <v>1299.531888215899</v>
      </c>
      <c r="G39" s="892"/>
      <c r="H39" s="834">
        <v>11.76232095262423</v>
      </c>
      <c r="I39" s="833">
        <v>8302.425331402108</v>
      </c>
      <c r="J39" s="834"/>
      <c r="K39" s="837">
        <v>58.04029641192976</v>
      </c>
    </row>
    <row r="40" spans="1:11" s="877" customFormat="1" ht="16.5" customHeight="1">
      <c r="A40" s="832" t="s">
        <v>793</v>
      </c>
      <c r="B40" s="833">
        <v>1101814.6734176553</v>
      </c>
      <c r="C40" s="833">
        <v>1176223.0383457982</v>
      </c>
      <c r="D40" s="833">
        <v>1389459.215384195</v>
      </c>
      <c r="E40" s="834">
        <v>1590718.0179428237</v>
      </c>
      <c r="F40" s="835">
        <v>74408.36492814287</v>
      </c>
      <c r="G40" s="892"/>
      <c r="H40" s="834">
        <v>6.753255944335888</v>
      </c>
      <c r="I40" s="833">
        <v>201258.8025586286</v>
      </c>
      <c r="J40" s="834"/>
      <c r="K40" s="837">
        <v>14.484685864131619</v>
      </c>
    </row>
    <row r="41" spans="1:11" s="877" customFormat="1" ht="16.5" customHeight="1">
      <c r="A41" s="838" t="s">
        <v>794</v>
      </c>
      <c r="B41" s="833">
        <v>1080542.098249849</v>
      </c>
      <c r="C41" s="833">
        <v>1151961.1086931133</v>
      </c>
      <c r="D41" s="833">
        <v>1367279.7512012066</v>
      </c>
      <c r="E41" s="834">
        <v>1569391.0774538696</v>
      </c>
      <c r="F41" s="835">
        <v>71419.01044326439</v>
      </c>
      <c r="G41" s="892"/>
      <c r="H41" s="834">
        <v>6.609553719280495</v>
      </c>
      <c r="I41" s="833">
        <v>202111.32625266304</v>
      </c>
      <c r="J41" s="834"/>
      <c r="K41" s="837">
        <v>14.782002445008102</v>
      </c>
    </row>
    <row r="42" spans="1:11" s="877" customFormat="1" ht="16.5" customHeight="1">
      <c r="A42" s="838" t="s">
        <v>795</v>
      </c>
      <c r="B42" s="833">
        <v>21272.57516780643</v>
      </c>
      <c r="C42" s="833">
        <v>24261.92965268488</v>
      </c>
      <c r="D42" s="833">
        <v>22179.46418298842</v>
      </c>
      <c r="E42" s="834">
        <v>21326.940488954137</v>
      </c>
      <c r="F42" s="835">
        <v>2989.3544848784513</v>
      </c>
      <c r="G42" s="892"/>
      <c r="H42" s="834">
        <v>14.052621562256798</v>
      </c>
      <c r="I42" s="833">
        <v>-852.5236940342838</v>
      </c>
      <c r="J42" s="834"/>
      <c r="K42" s="837">
        <v>-3.843752432433272</v>
      </c>
    </row>
    <row r="43" spans="1:11" s="877" customFormat="1" ht="16.5" customHeight="1">
      <c r="A43" s="850" t="s">
        <v>796</v>
      </c>
      <c r="B43" s="851">
        <v>7153.402292969005</v>
      </c>
      <c r="C43" s="851">
        <v>5885.470756058001</v>
      </c>
      <c r="D43" s="851">
        <v>5318.269796753</v>
      </c>
      <c r="E43" s="852">
        <v>3172.2546217690006</v>
      </c>
      <c r="F43" s="853">
        <v>-1267.9315369110045</v>
      </c>
      <c r="G43" s="926"/>
      <c r="H43" s="852">
        <v>-17.724873912896516</v>
      </c>
      <c r="I43" s="851">
        <v>-2146.0151749839997</v>
      </c>
      <c r="J43" s="852"/>
      <c r="K43" s="854">
        <v>-40.35175455548007</v>
      </c>
    </row>
    <row r="44" spans="1:11" s="877" customFormat="1" ht="16.5" customHeight="1">
      <c r="A44" s="921" t="s">
        <v>797</v>
      </c>
      <c r="B44" s="851">
        <v>0</v>
      </c>
      <c r="C44" s="851">
        <v>0</v>
      </c>
      <c r="D44" s="851">
        <v>49020</v>
      </c>
      <c r="E44" s="852">
        <v>49020</v>
      </c>
      <c r="F44" s="853">
        <v>0</v>
      </c>
      <c r="G44" s="890"/>
      <c r="H44" s="922"/>
      <c r="I44" s="851">
        <v>0</v>
      </c>
      <c r="J44" s="827"/>
      <c r="K44" s="831"/>
    </row>
    <row r="45" spans="1:11" s="877" customFormat="1" ht="16.5" customHeight="1" thickBot="1">
      <c r="A45" s="923" t="s">
        <v>798</v>
      </c>
      <c r="B45" s="856">
        <v>158787.0860167208</v>
      </c>
      <c r="C45" s="856">
        <v>282401.48362399836</v>
      </c>
      <c r="D45" s="856">
        <v>168931.81505315704</v>
      </c>
      <c r="E45" s="857">
        <v>173096.99831809298</v>
      </c>
      <c r="F45" s="858">
        <v>123614.39760727755</v>
      </c>
      <c r="G45" s="901"/>
      <c r="H45" s="857">
        <v>77.84915052491142</v>
      </c>
      <c r="I45" s="856">
        <v>4165.183264935942</v>
      </c>
      <c r="J45" s="857"/>
      <c r="K45" s="859">
        <v>2.465600256307731</v>
      </c>
    </row>
    <row r="46" spans="1:11" s="877" customFormat="1" ht="16.5" customHeight="1" thickTop="1">
      <c r="A46" s="867" t="s">
        <v>715</v>
      </c>
      <c r="B46" s="925"/>
      <c r="C46" s="808"/>
      <c r="D46" s="862"/>
      <c r="E46" s="862"/>
      <c r="F46" s="833"/>
      <c r="G46" s="833"/>
      <c r="H46" s="833"/>
      <c r="I46" s="833"/>
      <c r="J46" s="833"/>
      <c r="K46" s="833"/>
    </row>
  </sheetData>
  <sheetProtection/>
  <mergeCells count="6">
    <mergeCell ref="A2:K2"/>
    <mergeCell ref="I3:K3"/>
    <mergeCell ref="F4:K4"/>
    <mergeCell ref="F5:H5"/>
    <mergeCell ref="I5:K5"/>
    <mergeCell ref="A1:K1"/>
  </mergeCells>
  <printOptions/>
  <pageMargins left="0.7" right="0.7" top="0.75" bottom="0.75" header="0.3" footer="0.3"/>
  <pageSetup fitToHeight="1" fitToWidth="1" horizontalDpi="600" verticalDpi="600" orientation="portrait" scale="63"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K1"/>
    </sheetView>
  </sheetViews>
  <sheetFormatPr defaultColWidth="11.00390625" defaultRowHeight="16.5" customHeight="1"/>
  <cols>
    <col min="1" max="1" width="46.7109375" style="877" bestFit="1" customWidth="1"/>
    <col min="2" max="2" width="11.8515625" style="877" bestFit="1" customWidth="1"/>
    <col min="3" max="3" width="12.28125" style="877" bestFit="1" customWidth="1"/>
    <col min="4" max="4" width="12.00390625" style="877" customWidth="1"/>
    <col min="5" max="5" width="12.28125" style="877" bestFit="1" customWidth="1"/>
    <col min="6" max="6" width="10.8515625" style="877" bestFit="1" customWidth="1"/>
    <col min="7" max="7" width="2.421875" style="877" bestFit="1" customWidth="1"/>
    <col min="8" max="8" width="10.7109375" style="877" bestFit="1" customWidth="1"/>
    <col min="9" max="9" width="10.7109375" style="877" customWidth="1"/>
    <col min="10" max="10" width="2.140625" style="877" customWidth="1"/>
    <col min="11" max="11" width="10.7109375" style="877" bestFit="1" customWidth="1"/>
    <col min="12" max="16384" width="11.00390625" style="807" customWidth="1"/>
  </cols>
  <sheetData>
    <row r="1" spans="1:11" s="877" customFormat="1" ht="12.75">
      <c r="A1" s="1634" t="s">
        <v>1072</v>
      </c>
      <c r="B1" s="1634"/>
      <c r="C1" s="1634"/>
      <c r="D1" s="1634"/>
      <c r="E1" s="1634"/>
      <c r="F1" s="1634"/>
      <c r="G1" s="1634"/>
      <c r="H1" s="1634"/>
      <c r="I1" s="1634"/>
      <c r="J1" s="1634"/>
      <c r="K1" s="1634"/>
    </row>
    <row r="2" spans="1:11" s="877" customFormat="1" ht="15.75">
      <c r="A2" s="1651" t="s">
        <v>30</v>
      </c>
      <c r="B2" s="1651"/>
      <c r="C2" s="1651"/>
      <c r="D2" s="1651"/>
      <c r="E2" s="1651"/>
      <c r="F2" s="1651"/>
      <c r="G2" s="1651"/>
      <c r="H2" s="1651"/>
      <c r="I2" s="1651"/>
      <c r="J2" s="1651"/>
      <c r="K2" s="1651"/>
    </row>
    <row r="3" spans="1:11" s="877" customFormat="1" ht="16.5" customHeight="1" thickBot="1">
      <c r="A3" s="860"/>
      <c r="B3" s="925"/>
      <c r="C3" s="808"/>
      <c r="D3" s="808"/>
      <c r="E3" s="808"/>
      <c r="F3" s="808"/>
      <c r="G3" s="808"/>
      <c r="H3" s="808"/>
      <c r="I3" s="1644" t="s">
        <v>82</v>
      </c>
      <c r="J3" s="1644"/>
      <c r="K3" s="1644"/>
    </row>
    <row r="4" spans="1:11" s="877" customFormat="1" ht="13.5" thickTop="1">
      <c r="A4" s="810"/>
      <c r="B4" s="927">
        <v>2015</v>
      </c>
      <c r="C4" s="927">
        <v>2016</v>
      </c>
      <c r="D4" s="927">
        <v>2016</v>
      </c>
      <c r="E4" s="928">
        <v>2017</v>
      </c>
      <c r="F4" s="1660" t="s">
        <v>680</v>
      </c>
      <c r="G4" s="1661"/>
      <c r="H4" s="1661"/>
      <c r="I4" s="1661"/>
      <c r="J4" s="1661"/>
      <c r="K4" s="1662"/>
    </row>
    <row r="5" spans="1:11" s="877" customFormat="1" ht="12.75">
      <c r="A5" s="881" t="s">
        <v>720</v>
      </c>
      <c r="B5" s="908" t="s">
        <v>682</v>
      </c>
      <c r="C5" s="908" t="s">
        <v>683</v>
      </c>
      <c r="D5" s="908" t="s">
        <v>684</v>
      </c>
      <c r="E5" s="909" t="s">
        <v>928</v>
      </c>
      <c r="F5" s="1647" t="s">
        <v>44</v>
      </c>
      <c r="G5" s="1648"/>
      <c r="H5" s="1649"/>
      <c r="I5" s="1648" t="s">
        <v>123</v>
      </c>
      <c r="J5" s="1648"/>
      <c r="K5" s="1650"/>
    </row>
    <row r="6" spans="1:11" s="877" customFormat="1" ht="12.75">
      <c r="A6" s="881"/>
      <c r="B6" s="908"/>
      <c r="C6" s="908"/>
      <c r="D6" s="908"/>
      <c r="E6" s="909"/>
      <c r="F6" s="886" t="s">
        <v>84</v>
      </c>
      <c r="G6" s="887" t="s">
        <v>32</v>
      </c>
      <c r="H6" s="888" t="s">
        <v>685</v>
      </c>
      <c r="I6" s="883" t="s">
        <v>84</v>
      </c>
      <c r="J6" s="887" t="s">
        <v>32</v>
      </c>
      <c r="K6" s="889" t="s">
        <v>685</v>
      </c>
    </row>
    <row r="7" spans="1:11" s="877" customFormat="1" ht="16.5" customHeight="1">
      <c r="A7" s="825" t="s">
        <v>766</v>
      </c>
      <c r="B7" s="826">
        <v>230725.30529552922</v>
      </c>
      <c r="C7" s="826">
        <v>236540.72684733217</v>
      </c>
      <c r="D7" s="826">
        <v>268895.3912011067</v>
      </c>
      <c r="E7" s="827">
        <v>269397.2594879512</v>
      </c>
      <c r="F7" s="828">
        <v>5815.421551802952</v>
      </c>
      <c r="G7" s="890"/>
      <c r="H7" s="827">
        <v>2.5204957663201055</v>
      </c>
      <c r="I7" s="826">
        <v>501.86828684445936</v>
      </c>
      <c r="J7" s="891"/>
      <c r="K7" s="831">
        <v>0.18664071727027567</v>
      </c>
    </row>
    <row r="8" spans="1:11" s="877" customFormat="1" ht="16.5" customHeight="1">
      <c r="A8" s="832" t="s">
        <v>767</v>
      </c>
      <c r="B8" s="833">
        <v>5539.380841598802</v>
      </c>
      <c r="C8" s="833">
        <v>5001.447976611589</v>
      </c>
      <c r="D8" s="833">
        <v>7238.34461965747</v>
      </c>
      <c r="E8" s="834">
        <v>7412.7068672854</v>
      </c>
      <c r="F8" s="835">
        <v>-537.9328649872132</v>
      </c>
      <c r="G8" s="892"/>
      <c r="H8" s="834">
        <v>-9.711064835035831</v>
      </c>
      <c r="I8" s="833">
        <v>174.36224762793063</v>
      </c>
      <c r="J8" s="834"/>
      <c r="K8" s="837">
        <v>2.408869110133385</v>
      </c>
    </row>
    <row r="9" spans="1:11" s="877" customFormat="1" ht="16.5" customHeight="1">
      <c r="A9" s="832" t="s">
        <v>768</v>
      </c>
      <c r="B9" s="833">
        <v>5502.783634638802</v>
      </c>
      <c r="C9" s="833">
        <v>4976.28222329159</v>
      </c>
      <c r="D9" s="833">
        <v>7185.50541030747</v>
      </c>
      <c r="E9" s="834">
        <v>7344.6134973354</v>
      </c>
      <c r="F9" s="835">
        <v>-526.5014113472125</v>
      </c>
      <c r="G9" s="892"/>
      <c r="H9" s="834">
        <v>-9.567910466859045</v>
      </c>
      <c r="I9" s="833">
        <v>159.1080870279302</v>
      </c>
      <c r="J9" s="834"/>
      <c r="K9" s="837">
        <v>2.2142922166573378</v>
      </c>
    </row>
    <row r="10" spans="1:11" s="877" customFormat="1" ht="16.5" customHeight="1">
      <c r="A10" s="832" t="s">
        <v>769</v>
      </c>
      <c r="B10" s="833">
        <v>36.59720696</v>
      </c>
      <c r="C10" s="833">
        <v>25.165753319999997</v>
      </c>
      <c r="D10" s="833">
        <v>52.839209350000004</v>
      </c>
      <c r="E10" s="834">
        <v>68.09336995000001</v>
      </c>
      <c r="F10" s="835">
        <v>-11.431453640000004</v>
      </c>
      <c r="G10" s="892"/>
      <c r="H10" s="834">
        <v>-31.235863579683414</v>
      </c>
      <c r="I10" s="833">
        <v>15.254160600000006</v>
      </c>
      <c r="J10" s="834"/>
      <c r="K10" s="837">
        <v>28.8690175111411</v>
      </c>
    </row>
    <row r="11" spans="1:11" s="877" customFormat="1" ht="16.5" customHeight="1">
      <c r="A11" s="832" t="s">
        <v>770</v>
      </c>
      <c r="B11" s="833">
        <v>120640.84178132276</v>
      </c>
      <c r="C11" s="833">
        <v>125109.51224173202</v>
      </c>
      <c r="D11" s="833">
        <v>143419.26116404336</v>
      </c>
      <c r="E11" s="834">
        <v>138288.4844582218</v>
      </c>
      <c r="F11" s="835">
        <v>4468.6704604092665</v>
      </c>
      <c r="G11" s="892"/>
      <c r="H11" s="834">
        <v>3.704110808932612</v>
      </c>
      <c r="I11" s="833">
        <v>-5130.776705821569</v>
      </c>
      <c r="J11" s="834"/>
      <c r="K11" s="837">
        <v>-3.577466976317059</v>
      </c>
    </row>
    <row r="12" spans="1:11" s="877" customFormat="1" ht="16.5" customHeight="1">
      <c r="A12" s="832" t="s">
        <v>768</v>
      </c>
      <c r="B12" s="833">
        <v>120543.67779757036</v>
      </c>
      <c r="C12" s="833">
        <v>125084.7778268591</v>
      </c>
      <c r="D12" s="833">
        <v>143392.19525063335</v>
      </c>
      <c r="E12" s="834">
        <v>138256.2764248818</v>
      </c>
      <c r="F12" s="835">
        <v>4541.1000292887475</v>
      </c>
      <c r="G12" s="892"/>
      <c r="H12" s="834">
        <v>3.767182246517019</v>
      </c>
      <c r="I12" s="833">
        <v>-5135.918825751549</v>
      </c>
      <c r="J12" s="834"/>
      <c r="K12" s="837">
        <v>-3.581728291957971</v>
      </c>
    </row>
    <row r="13" spans="1:11" s="877" customFormat="1" ht="16.5" customHeight="1">
      <c r="A13" s="832" t="s">
        <v>769</v>
      </c>
      <c r="B13" s="833">
        <v>97.16398375240001</v>
      </c>
      <c r="C13" s="833">
        <v>24.73441487291109</v>
      </c>
      <c r="D13" s="833">
        <v>27.065913409999993</v>
      </c>
      <c r="E13" s="834">
        <v>32.20803334</v>
      </c>
      <c r="F13" s="835">
        <v>-72.42956887948893</v>
      </c>
      <c r="G13" s="892"/>
      <c r="H13" s="834">
        <v>-74.54363858120409</v>
      </c>
      <c r="I13" s="833">
        <v>5.142119930000007</v>
      </c>
      <c r="J13" s="834"/>
      <c r="K13" s="837">
        <v>18.99850875936135</v>
      </c>
    </row>
    <row r="14" spans="1:11" s="877" customFormat="1" ht="16.5" customHeight="1">
      <c r="A14" s="832" t="s">
        <v>771</v>
      </c>
      <c r="B14" s="833">
        <v>62212.660399759996</v>
      </c>
      <c r="C14" s="833">
        <v>62538.57376739574</v>
      </c>
      <c r="D14" s="833">
        <v>68222.08407312</v>
      </c>
      <c r="E14" s="834">
        <v>73345.46061123002</v>
      </c>
      <c r="F14" s="835">
        <v>325.9133676357451</v>
      </c>
      <c r="G14" s="892"/>
      <c r="H14" s="834">
        <v>0.523869845046849</v>
      </c>
      <c r="I14" s="833">
        <v>5123.376538110024</v>
      </c>
      <c r="J14" s="834"/>
      <c r="K14" s="837">
        <v>7.509850523796402</v>
      </c>
    </row>
    <row r="15" spans="1:11" s="877" customFormat="1" ht="16.5" customHeight="1">
      <c r="A15" s="832" t="s">
        <v>768</v>
      </c>
      <c r="B15" s="833">
        <v>62182.04449976</v>
      </c>
      <c r="C15" s="833">
        <v>62537.50276739574</v>
      </c>
      <c r="D15" s="833">
        <v>68221.01707312</v>
      </c>
      <c r="E15" s="834">
        <v>73344.37261123002</v>
      </c>
      <c r="F15" s="835">
        <v>355.4582676357386</v>
      </c>
      <c r="G15" s="892"/>
      <c r="H15" s="834">
        <v>0.5716413323095392</v>
      </c>
      <c r="I15" s="833">
        <v>5123.355538110016</v>
      </c>
      <c r="J15" s="834"/>
      <c r="K15" s="837">
        <v>7.509937198119972</v>
      </c>
    </row>
    <row r="16" spans="1:11" s="877" customFormat="1" ht="16.5" customHeight="1">
      <c r="A16" s="832" t="s">
        <v>769</v>
      </c>
      <c r="B16" s="833">
        <v>30.615900000000003</v>
      </c>
      <c r="C16" s="833">
        <v>1.071</v>
      </c>
      <c r="D16" s="833">
        <v>1.067</v>
      </c>
      <c r="E16" s="834">
        <v>1.088</v>
      </c>
      <c r="F16" s="835">
        <v>-29.544900000000002</v>
      </c>
      <c r="G16" s="892"/>
      <c r="H16" s="834">
        <v>-96.50181768296865</v>
      </c>
      <c r="I16" s="833">
        <v>0.02100000000000013</v>
      </c>
      <c r="J16" s="834"/>
      <c r="K16" s="837">
        <v>1.968134957825692</v>
      </c>
    </row>
    <row r="17" spans="1:11" s="877" customFormat="1" ht="16.5" customHeight="1">
      <c r="A17" s="832" t="s">
        <v>772</v>
      </c>
      <c r="B17" s="833">
        <v>41997.04531858469</v>
      </c>
      <c r="C17" s="833">
        <v>43644.01731996286</v>
      </c>
      <c r="D17" s="833">
        <v>49807.39395663588</v>
      </c>
      <c r="E17" s="834">
        <v>50101.235142243924</v>
      </c>
      <c r="F17" s="835">
        <v>1646.9720013781698</v>
      </c>
      <c r="G17" s="892"/>
      <c r="H17" s="834">
        <v>3.9216377935267404</v>
      </c>
      <c r="I17" s="833">
        <v>293.841185608042</v>
      </c>
      <c r="J17" s="834"/>
      <c r="K17" s="837">
        <v>0.5899549489858288</v>
      </c>
    </row>
    <row r="18" spans="1:11" s="877" customFormat="1" ht="16.5" customHeight="1">
      <c r="A18" s="832" t="s">
        <v>768</v>
      </c>
      <c r="B18" s="833">
        <v>41472.60886178549</v>
      </c>
      <c r="C18" s="833">
        <v>43102.692937196065</v>
      </c>
      <c r="D18" s="833">
        <v>49586.51979690588</v>
      </c>
      <c r="E18" s="834">
        <v>49874.54803086392</v>
      </c>
      <c r="F18" s="835">
        <v>1630.0840754105739</v>
      </c>
      <c r="G18" s="892"/>
      <c r="H18" s="834">
        <v>3.9305076775929524</v>
      </c>
      <c r="I18" s="833">
        <v>288.02823395804444</v>
      </c>
      <c r="J18" s="834"/>
      <c r="K18" s="837">
        <v>0.5808599497156421</v>
      </c>
    </row>
    <row r="19" spans="1:11" s="877" customFormat="1" ht="16.5" customHeight="1">
      <c r="A19" s="832" t="s">
        <v>769</v>
      </c>
      <c r="B19" s="833">
        <v>524.4364567992001</v>
      </c>
      <c r="C19" s="833">
        <v>541.3243827668</v>
      </c>
      <c r="D19" s="833">
        <v>220.87415972999997</v>
      </c>
      <c r="E19" s="834">
        <v>226.68711138</v>
      </c>
      <c r="F19" s="835">
        <v>16.887925967599926</v>
      </c>
      <c r="G19" s="892"/>
      <c r="H19" s="834">
        <v>3.220204421079386</v>
      </c>
      <c r="I19" s="833">
        <v>5.812951650000031</v>
      </c>
      <c r="J19" s="834"/>
      <c r="K19" s="837">
        <v>2.6317934416166535</v>
      </c>
    </row>
    <row r="20" spans="1:11" s="877" customFormat="1" ht="16.5" customHeight="1">
      <c r="A20" s="832" t="s">
        <v>773</v>
      </c>
      <c r="B20" s="833">
        <v>335.3769542630001</v>
      </c>
      <c r="C20" s="833">
        <v>247.17554163</v>
      </c>
      <c r="D20" s="833">
        <v>208.30738765</v>
      </c>
      <c r="E20" s="834">
        <v>249.37240896999998</v>
      </c>
      <c r="F20" s="835">
        <v>-88.20141263300007</v>
      </c>
      <c r="G20" s="892"/>
      <c r="H20" s="834">
        <v>-26.299187082435367</v>
      </c>
      <c r="I20" s="833">
        <v>41.06502131999997</v>
      </c>
      <c r="J20" s="834"/>
      <c r="K20" s="837">
        <v>19.71366535928999</v>
      </c>
    </row>
    <row r="21" spans="1:11" s="877" customFormat="1" ht="16.5" customHeight="1">
      <c r="A21" s="825" t="s">
        <v>774</v>
      </c>
      <c r="B21" s="826">
        <v>0</v>
      </c>
      <c r="C21" s="826">
        <v>0</v>
      </c>
      <c r="D21" s="826">
        <v>5</v>
      </c>
      <c r="E21" s="827">
        <v>420</v>
      </c>
      <c r="F21" s="828">
        <v>0</v>
      </c>
      <c r="G21" s="890"/>
      <c r="H21" s="827"/>
      <c r="I21" s="826">
        <v>415</v>
      </c>
      <c r="J21" s="827"/>
      <c r="K21" s="831">
        <v>8300</v>
      </c>
    </row>
    <row r="22" spans="1:11" s="877" customFormat="1" ht="16.5" customHeight="1">
      <c r="A22" s="825" t="s">
        <v>775</v>
      </c>
      <c r="B22" s="826">
        <v>0</v>
      </c>
      <c r="C22" s="826">
        <v>0</v>
      </c>
      <c r="D22" s="826">
        <v>0</v>
      </c>
      <c r="E22" s="827">
        <v>0</v>
      </c>
      <c r="F22" s="828">
        <v>0</v>
      </c>
      <c r="G22" s="890"/>
      <c r="H22" s="827"/>
      <c r="I22" s="826">
        <v>0</v>
      </c>
      <c r="J22" s="827"/>
      <c r="K22" s="831"/>
    </row>
    <row r="23" spans="1:11" s="877" customFormat="1" ht="16.5" customHeight="1">
      <c r="A23" s="912" t="s">
        <v>776</v>
      </c>
      <c r="B23" s="826">
        <v>57998.07882860672</v>
      </c>
      <c r="C23" s="826">
        <v>55104.049892824696</v>
      </c>
      <c r="D23" s="826">
        <v>62786.0734132239</v>
      </c>
      <c r="E23" s="827">
        <v>67880.23134533767</v>
      </c>
      <c r="F23" s="828">
        <v>-2894.028935782022</v>
      </c>
      <c r="G23" s="890"/>
      <c r="H23" s="827">
        <v>-4.9898703443855865</v>
      </c>
      <c r="I23" s="826">
        <v>5094.157932113769</v>
      </c>
      <c r="J23" s="827"/>
      <c r="K23" s="831">
        <v>8.113515713248672</v>
      </c>
    </row>
    <row r="24" spans="1:11" s="877" customFormat="1" ht="16.5" customHeight="1">
      <c r="A24" s="913" t="s">
        <v>777</v>
      </c>
      <c r="B24" s="833">
        <v>27534.729094000002</v>
      </c>
      <c r="C24" s="833">
        <v>27429.00006225</v>
      </c>
      <c r="D24" s="833">
        <v>29278.22021075</v>
      </c>
      <c r="E24" s="834">
        <v>31336.72150469</v>
      </c>
      <c r="F24" s="835">
        <v>-105.72903175000101</v>
      </c>
      <c r="G24" s="892"/>
      <c r="H24" s="834">
        <v>-0.38398428177395816</v>
      </c>
      <c r="I24" s="833">
        <v>2058.5012939399967</v>
      </c>
      <c r="J24" s="834"/>
      <c r="K24" s="837">
        <v>7.030827964003708</v>
      </c>
    </row>
    <row r="25" spans="1:11" s="877" customFormat="1" ht="16.5" customHeight="1">
      <c r="A25" s="913" t="s">
        <v>778</v>
      </c>
      <c r="B25" s="833">
        <v>11783.224564359436</v>
      </c>
      <c r="C25" s="833">
        <v>14570.320379296709</v>
      </c>
      <c r="D25" s="833">
        <v>12137.73240106091</v>
      </c>
      <c r="E25" s="834">
        <v>16979.001384200266</v>
      </c>
      <c r="F25" s="835">
        <v>2787.0958149372727</v>
      </c>
      <c r="G25" s="892"/>
      <c r="H25" s="834">
        <v>23.65308239450315</v>
      </c>
      <c r="I25" s="833">
        <v>4841.268983139356</v>
      </c>
      <c r="J25" s="834"/>
      <c r="K25" s="837">
        <v>39.88610741423332</v>
      </c>
    </row>
    <row r="26" spans="1:11" s="877" customFormat="1" ht="16.5" customHeight="1">
      <c r="A26" s="913" t="s">
        <v>779</v>
      </c>
      <c r="B26" s="833">
        <v>18680.12517024728</v>
      </c>
      <c r="C26" s="833">
        <v>13104.729451277984</v>
      </c>
      <c r="D26" s="833">
        <v>21370.12080141299</v>
      </c>
      <c r="E26" s="834">
        <v>19564.508456447402</v>
      </c>
      <c r="F26" s="835">
        <v>-5575.395718969296</v>
      </c>
      <c r="G26" s="892"/>
      <c r="H26" s="834">
        <v>-29.8466721617556</v>
      </c>
      <c r="I26" s="833">
        <v>-1805.6123449655897</v>
      </c>
      <c r="J26" s="834"/>
      <c r="K26" s="837">
        <v>-8.44923789502492</v>
      </c>
    </row>
    <row r="27" spans="1:11" s="877" customFormat="1" ht="16.5" customHeight="1">
      <c r="A27" s="914" t="s">
        <v>780</v>
      </c>
      <c r="B27" s="915">
        <v>288723.38412413595</v>
      </c>
      <c r="C27" s="915">
        <v>291644.77674015687</v>
      </c>
      <c r="D27" s="915">
        <v>331686.4646143306</v>
      </c>
      <c r="E27" s="916">
        <v>337697.4908332889</v>
      </c>
      <c r="F27" s="917">
        <v>2921.392616020923</v>
      </c>
      <c r="G27" s="918"/>
      <c r="H27" s="916">
        <v>1.0118309692452472</v>
      </c>
      <c r="I27" s="915">
        <v>6011.026218958257</v>
      </c>
      <c r="J27" s="916"/>
      <c r="K27" s="919">
        <v>1.8122615361912928</v>
      </c>
    </row>
    <row r="28" spans="1:11" s="877" customFormat="1" ht="16.5" customHeight="1">
      <c r="A28" s="825" t="s">
        <v>781</v>
      </c>
      <c r="B28" s="826">
        <v>18683.720312650003</v>
      </c>
      <c r="C28" s="826">
        <v>20757.653583246</v>
      </c>
      <c r="D28" s="826">
        <v>21923.102081426</v>
      </c>
      <c r="E28" s="827">
        <v>19466.072141488</v>
      </c>
      <c r="F28" s="828">
        <v>2073.933270595997</v>
      </c>
      <c r="G28" s="890"/>
      <c r="H28" s="827">
        <v>11.100215780857194</v>
      </c>
      <c r="I28" s="826">
        <v>-2457.029939938002</v>
      </c>
      <c r="J28" s="827"/>
      <c r="K28" s="831">
        <v>-11.20749212776636</v>
      </c>
    </row>
    <row r="29" spans="1:11" s="877" customFormat="1" ht="16.5" customHeight="1">
      <c r="A29" s="832" t="s">
        <v>782</v>
      </c>
      <c r="B29" s="833">
        <v>6894.109523590002</v>
      </c>
      <c r="C29" s="833">
        <v>6567.447788369999</v>
      </c>
      <c r="D29" s="833">
        <v>7819.680767149999</v>
      </c>
      <c r="E29" s="834">
        <v>6859.712507520001</v>
      </c>
      <c r="F29" s="835">
        <v>-326.6617352200028</v>
      </c>
      <c r="G29" s="892"/>
      <c r="H29" s="834">
        <v>-4.738273073589042</v>
      </c>
      <c r="I29" s="833">
        <v>-959.9682596299981</v>
      </c>
      <c r="J29" s="834"/>
      <c r="K29" s="837">
        <v>-12.27631009775701</v>
      </c>
    </row>
    <row r="30" spans="1:11" s="877" customFormat="1" ht="16.5" customHeight="1">
      <c r="A30" s="832" t="s">
        <v>783</v>
      </c>
      <c r="B30" s="833">
        <v>11483.83710593</v>
      </c>
      <c r="C30" s="833">
        <v>13812.19172489</v>
      </c>
      <c r="D30" s="833">
        <v>13738.88305825</v>
      </c>
      <c r="E30" s="834">
        <v>12395.646047389999</v>
      </c>
      <c r="F30" s="835">
        <v>2328.35461896</v>
      </c>
      <c r="G30" s="892"/>
      <c r="H30" s="834">
        <v>20.27505787031487</v>
      </c>
      <c r="I30" s="833">
        <v>-1343.2370108600007</v>
      </c>
      <c r="J30" s="834"/>
      <c r="K30" s="837">
        <v>-9.776901114631778</v>
      </c>
    </row>
    <row r="31" spans="1:11" s="877" customFormat="1" ht="16.5" customHeight="1">
      <c r="A31" s="832" t="s">
        <v>784</v>
      </c>
      <c r="B31" s="833">
        <v>84.49011687999999</v>
      </c>
      <c r="C31" s="833">
        <v>75.86076357</v>
      </c>
      <c r="D31" s="833">
        <v>71.68099706999998</v>
      </c>
      <c r="E31" s="834">
        <v>94.10011778999998</v>
      </c>
      <c r="F31" s="835">
        <v>-8.629353309999985</v>
      </c>
      <c r="G31" s="892"/>
      <c r="H31" s="834">
        <v>-10.213447002631233</v>
      </c>
      <c r="I31" s="833">
        <v>22.41912072000001</v>
      </c>
      <c r="J31" s="834"/>
      <c r="K31" s="837">
        <v>31.276240058584353</v>
      </c>
    </row>
    <row r="32" spans="1:11" s="877" customFormat="1" ht="16.5" customHeight="1">
      <c r="A32" s="832" t="s">
        <v>785</v>
      </c>
      <c r="B32" s="833">
        <v>220.86995025000002</v>
      </c>
      <c r="C32" s="833">
        <v>291.889806416</v>
      </c>
      <c r="D32" s="833">
        <v>292.59525895600007</v>
      </c>
      <c r="E32" s="834">
        <v>116.350968928</v>
      </c>
      <c r="F32" s="835">
        <v>71.01985616599998</v>
      </c>
      <c r="G32" s="892"/>
      <c r="H32" s="834">
        <v>32.15460323399062</v>
      </c>
      <c r="I32" s="833">
        <v>-176.24429002800008</v>
      </c>
      <c r="J32" s="834"/>
      <c r="K32" s="837">
        <v>-60.23484134939567</v>
      </c>
    </row>
    <row r="33" spans="1:11" s="877" customFormat="1" ht="16.5" customHeight="1">
      <c r="A33" s="832" t="s">
        <v>786</v>
      </c>
      <c r="B33" s="833">
        <v>0.413616</v>
      </c>
      <c r="C33" s="833">
        <v>10.2635</v>
      </c>
      <c r="D33" s="833">
        <v>0.262</v>
      </c>
      <c r="E33" s="834">
        <v>0.26249986000000003</v>
      </c>
      <c r="F33" s="835">
        <v>9.849884000000001</v>
      </c>
      <c r="G33" s="892"/>
      <c r="H33" s="834">
        <v>2381.407875904221</v>
      </c>
      <c r="I33" s="833">
        <v>0.0004998600000000186</v>
      </c>
      <c r="J33" s="834"/>
      <c r="K33" s="837">
        <v>0.19078625954199185</v>
      </c>
    </row>
    <row r="34" spans="1:11" s="877" customFormat="1" ht="16.5" customHeight="1">
      <c r="A34" s="893" t="s">
        <v>787</v>
      </c>
      <c r="B34" s="826">
        <v>253591.78598665103</v>
      </c>
      <c r="C34" s="826">
        <v>254081.970299942</v>
      </c>
      <c r="D34" s="826">
        <v>294699.9861287151</v>
      </c>
      <c r="E34" s="827">
        <v>305114.63436212076</v>
      </c>
      <c r="F34" s="828">
        <v>490.1843132909853</v>
      </c>
      <c r="G34" s="890"/>
      <c r="H34" s="827">
        <v>0.1932966051655902</v>
      </c>
      <c r="I34" s="826">
        <v>10414.648233405664</v>
      </c>
      <c r="J34" s="827"/>
      <c r="K34" s="831">
        <v>3.533983279136258</v>
      </c>
    </row>
    <row r="35" spans="1:11" s="877" customFormat="1" ht="16.5" customHeight="1">
      <c r="A35" s="832" t="s">
        <v>788</v>
      </c>
      <c r="B35" s="833">
        <v>3087.8</v>
      </c>
      <c r="C35" s="833">
        <v>3597.275</v>
      </c>
      <c r="D35" s="833">
        <v>5561.099999999999</v>
      </c>
      <c r="E35" s="834">
        <v>5610.5</v>
      </c>
      <c r="F35" s="835">
        <v>509.4749999999999</v>
      </c>
      <c r="G35" s="892"/>
      <c r="H35" s="834">
        <v>16.499611373793634</v>
      </c>
      <c r="I35" s="833">
        <v>49.400000000000546</v>
      </c>
      <c r="J35" s="834"/>
      <c r="K35" s="837">
        <v>0.8883134631637724</v>
      </c>
    </row>
    <row r="36" spans="1:11" s="877" customFormat="1" ht="16.5" customHeight="1">
      <c r="A36" s="832" t="s">
        <v>789</v>
      </c>
      <c r="B36" s="833">
        <v>195.92159383</v>
      </c>
      <c r="C36" s="833">
        <v>168.48490359000004</v>
      </c>
      <c r="D36" s="833">
        <v>188.23284962165576</v>
      </c>
      <c r="E36" s="834">
        <v>232.17620981999997</v>
      </c>
      <c r="F36" s="835">
        <v>-27.43669023999996</v>
      </c>
      <c r="G36" s="892"/>
      <c r="H36" s="834">
        <v>-14.003913353117477</v>
      </c>
      <c r="I36" s="833">
        <v>43.94336019834421</v>
      </c>
      <c r="J36" s="834"/>
      <c r="K36" s="837">
        <v>23.345213275296782</v>
      </c>
    </row>
    <row r="37" spans="1:11" s="877" customFormat="1" ht="16.5" customHeight="1">
      <c r="A37" s="838" t="s">
        <v>790</v>
      </c>
      <c r="B37" s="833">
        <v>54041.7393191083</v>
      </c>
      <c r="C37" s="833">
        <v>49514.9242961043</v>
      </c>
      <c r="D37" s="833">
        <v>54167.32747020741</v>
      </c>
      <c r="E37" s="834">
        <v>49672.55522634436</v>
      </c>
      <c r="F37" s="835">
        <v>-4526.815023004005</v>
      </c>
      <c r="G37" s="892"/>
      <c r="H37" s="834">
        <v>-8.376516152216801</v>
      </c>
      <c r="I37" s="833">
        <v>-4494.772243863052</v>
      </c>
      <c r="J37" s="834"/>
      <c r="K37" s="837">
        <v>-8.297939835291343</v>
      </c>
    </row>
    <row r="38" spans="1:11" s="877" customFormat="1" ht="16.5" customHeight="1">
      <c r="A38" s="920" t="s">
        <v>791</v>
      </c>
      <c r="B38" s="833">
        <v>0</v>
      </c>
      <c r="C38" s="833">
        <v>0</v>
      </c>
      <c r="D38" s="833">
        <v>0</v>
      </c>
      <c r="E38" s="834">
        <v>0</v>
      </c>
      <c r="F38" s="835">
        <v>0</v>
      </c>
      <c r="G38" s="892"/>
      <c r="H38" s="834"/>
      <c r="I38" s="833">
        <v>0</v>
      </c>
      <c r="J38" s="834"/>
      <c r="K38" s="837"/>
    </row>
    <row r="39" spans="1:11" s="877" customFormat="1" ht="16.5" customHeight="1">
      <c r="A39" s="920" t="s">
        <v>792</v>
      </c>
      <c r="B39" s="833">
        <v>54041.7393191083</v>
      </c>
      <c r="C39" s="833">
        <v>49514.9242961043</v>
      </c>
      <c r="D39" s="833">
        <v>54167.32747020741</v>
      </c>
      <c r="E39" s="834">
        <v>49672.55522634436</v>
      </c>
      <c r="F39" s="835">
        <v>-4526.815023004005</v>
      </c>
      <c r="G39" s="892"/>
      <c r="H39" s="834">
        <v>-8.376516152216801</v>
      </c>
      <c r="I39" s="833">
        <v>-4494.772243863052</v>
      </c>
      <c r="J39" s="834"/>
      <c r="K39" s="837">
        <v>-8.297939835291343</v>
      </c>
    </row>
    <row r="40" spans="1:11" s="877" customFormat="1" ht="16.5" customHeight="1">
      <c r="A40" s="832" t="s">
        <v>793</v>
      </c>
      <c r="B40" s="833">
        <v>196266.32507371274</v>
      </c>
      <c r="C40" s="833">
        <v>200801.2861002477</v>
      </c>
      <c r="D40" s="833">
        <v>234783.325808886</v>
      </c>
      <c r="E40" s="834">
        <v>249599.40292595638</v>
      </c>
      <c r="F40" s="835">
        <v>4534.961026534962</v>
      </c>
      <c r="G40" s="892"/>
      <c r="H40" s="834">
        <v>2.310615957593206</v>
      </c>
      <c r="I40" s="833">
        <v>14816.077117070381</v>
      </c>
      <c r="J40" s="834"/>
      <c r="K40" s="837">
        <v>6.3105320899707715</v>
      </c>
    </row>
    <row r="41" spans="1:11" s="877" customFormat="1" ht="16.5" customHeight="1">
      <c r="A41" s="838" t="s">
        <v>794</v>
      </c>
      <c r="B41" s="833">
        <v>193415.79534573623</v>
      </c>
      <c r="C41" s="833">
        <v>197716.2051003102</v>
      </c>
      <c r="D41" s="833">
        <v>232698.82148765077</v>
      </c>
      <c r="E41" s="834">
        <v>247221.9137227416</v>
      </c>
      <c r="F41" s="835">
        <v>4300.409754573979</v>
      </c>
      <c r="G41" s="892"/>
      <c r="H41" s="834">
        <v>2.2234015308247574</v>
      </c>
      <c r="I41" s="833">
        <v>14523.092235090822</v>
      </c>
      <c r="J41" s="834"/>
      <c r="K41" s="837">
        <v>6.241154184728673</v>
      </c>
    </row>
    <row r="42" spans="1:11" s="877" customFormat="1" ht="16.5" customHeight="1">
      <c r="A42" s="838" t="s">
        <v>795</v>
      </c>
      <c r="B42" s="833">
        <v>2850.5297279765</v>
      </c>
      <c r="C42" s="833">
        <v>3085.0809999374997</v>
      </c>
      <c r="D42" s="833">
        <v>2084.5043212352234</v>
      </c>
      <c r="E42" s="834">
        <v>2377.4892032148005</v>
      </c>
      <c r="F42" s="835">
        <v>234.55127196099966</v>
      </c>
      <c r="G42" s="892"/>
      <c r="H42" s="834">
        <v>8.228339794494973</v>
      </c>
      <c r="I42" s="833">
        <v>292.98488197957704</v>
      </c>
      <c r="J42" s="834"/>
      <c r="K42" s="837">
        <v>14.055374171926003</v>
      </c>
    </row>
    <row r="43" spans="1:11" s="877" customFormat="1" ht="16.5" customHeight="1">
      <c r="A43" s="850" t="s">
        <v>796</v>
      </c>
      <c r="B43" s="851">
        <v>0</v>
      </c>
      <c r="C43" s="851">
        <v>0</v>
      </c>
      <c r="D43" s="851">
        <v>0</v>
      </c>
      <c r="E43" s="852">
        <v>0</v>
      </c>
      <c r="F43" s="853">
        <v>0</v>
      </c>
      <c r="G43" s="926"/>
      <c r="H43" s="852"/>
      <c r="I43" s="851">
        <v>0</v>
      </c>
      <c r="J43" s="852"/>
      <c r="K43" s="854"/>
    </row>
    <row r="44" spans="1:11" s="877" customFormat="1" ht="16.5" customHeight="1">
      <c r="A44" s="921" t="s">
        <v>797</v>
      </c>
      <c r="B44" s="851">
        <v>0</v>
      </c>
      <c r="C44" s="851">
        <v>0</v>
      </c>
      <c r="D44" s="851">
        <v>60</v>
      </c>
      <c r="E44" s="852">
        <v>60</v>
      </c>
      <c r="F44" s="853">
        <v>0</v>
      </c>
      <c r="G44" s="890"/>
      <c r="H44" s="922"/>
      <c r="I44" s="851">
        <v>0</v>
      </c>
      <c r="J44" s="827"/>
      <c r="K44" s="831"/>
    </row>
    <row r="45" spans="1:11" s="877" customFormat="1" ht="16.5" customHeight="1" thickBot="1">
      <c r="A45" s="923" t="s">
        <v>798</v>
      </c>
      <c r="B45" s="856">
        <v>16447.873697629497</v>
      </c>
      <c r="C45" s="856">
        <v>16805.152867058612</v>
      </c>
      <c r="D45" s="856">
        <v>15003.376400557077</v>
      </c>
      <c r="E45" s="857">
        <v>13056.784369392866</v>
      </c>
      <c r="F45" s="858">
        <v>357.2791694291154</v>
      </c>
      <c r="G45" s="901"/>
      <c r="H45" s="857">
        <v>2.1721906186609843</v>
      </c>
      <c r="I45" s="856">
        <v>-1946.5920311642112</v>
      </c>
      <c r="J45" s="857"/>
      <c r="K45" s="859">
        <v>-12.974359765392101</v>
      </c>
    </row>
    <row r="46" spans="1:11" s="877" customFormat="1" ht="16.5" customHeight="1" thickTop="1">
      <c r="A46" s="867" t="s">
        <v>715</v>
      </c>
      <c r="B46" s="925"/>
      <c r="C46" s="808"/>
      <c r="D46" s="862"/>
      <c r="E46" s="862"/>
      <c r="F46" s="833"/>
      <c r="G46" s="833"/>
      <c r="H46" s="833"/>
      <c r="I46" s="833"/>
      <c r="J46" s="833"/>
      <c r="K46" s="833"/>
    </row>
  </sheetData>
  <sheetProtection/>
  <mergeCells count="6">
    <mergeCell ref="A2:K2"/>
    <mergeCell ref="I3:K3"/>
    <mergeCell ref="F4:K4"/>
    <mergeCell ref="F5:H5"/>
    <mergeCell ref="I5:K5"/>
    <mergeCell ref="A1:K1"/>
  </mergeCells>
  <printOptions/>
  <pageMargins left="0.7" right="0.7" top="0.75" bottom="0.75" header="0.3" footer="0.3"/>
  <pageSetup fitToHeight="1" fitToWidth="1" horizontalDpi="600" verticalDpi="600" orientation="portrait" scale="63" r:id="rId1"/>
</worksheet>
</file>

<file path=xl/worksheets/sheet3.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N11" sqref="N11"/>
    </sheetView>
  </sheetViews>
  <sheetFormatPr defaultColWidth="9.140625" defaultRowHeight="15"/>
  <cols>
    <col min="1" max="1" width="10.8515625" style="175" bestFit="1" customWidth="1"/>
    <col min="2" max="2" width="12.00390625" style="175" customWidth="1"/>
    <col min="3" max="3" width="12.7109375" style="175" customWidth="1"/>
    <col min="4" max="4" width="12.7109375" style="201" customWidth="1"/>
    <col min="5" max="5" width="13.7109375" style="175" bestFit="1" customWidth="1"/>
    <col min="6" max="6" width="12.7109375" style="175" customWidth="1"/>
    <col min="7" max="7" width="13.7109375" style="175" bestFit="1" customWidth="1"/>
    <col min="8" max="16384" width="9.140625" style="175" customWidth="1"/>
  </cols>
  <sheetData>
    <row r="1" spans="1:7" ht="15">
      <c r="A1" s="1427" t="s">
        <v>181</v>
      </c>
      <c r="B1" s="1427"/>
      <c r="C1" s="1427"/>
      <c r="D1" s="1427"/>
      <c r="E1" s="1427"/>
      <c r="F1" s="1427"/>
      <c r="G1" s="1427"/>
    </row>
    <row r="2" spans="1:7" ht="15.75">
      <c r="A2" s="1428" t="s">
        <v>4</v>
      </c>
      <c r="B2" s="1428"/>
      <c r="C2" s="1428"/>
      <c r="D2" s="1428"/>
      <c r="E2" s="1428"/>
      <c r="F2" s="1428"/>
      <c r="G2" s="1428"/>
    </row>
    <row r="3" spans="1:7" ht="15">
      <c r="A3" s="1429" t="s">
        <v>182</v>
      </c>
      <c r="B3" s="1429"/>
      <c r="C3" s="1429"/>
      <c r="D3" s="1429"/>
      <c r="E3" s="1429"/>
      <c r="F3" s="1429"/>
      <c r="G3" s="1429"/>
    </row>
    <row r="4" spans="1:7" ht="15.75" thickBot="1">
      <c r="A4" s="1430" t="s">
        <v>183</v>
      </c>
      <c r="B4" s="1430"/>
      <c r="C4" s="1430"/>
      <c r="D4" s="1430"/>
      <c r="E4" s="1430"/>
      <c r="F4" s="1430"/>
      <c r="G4" s="1430"/>
    </row>
    <row r="5" spans="1:7" ht="15.75" thickTop="1">
      <c r="A5" s="1431" t="s">
        <v>184</v>
      </c>
      <c r="B5" s="1433" t="s">
        <v>43</v>
      </c>
      <c r="C5" s="1433"/>
      <c r="D5" s="1434" t="s">
        <v>44</v>
      </c>
      <c r="E5" s="1435"/>
      <c r="F5" s="1433" t="s">
        <v>123</v>
      </c>
      <c r="G5" s="1436"/>
    </row>
    <row r="6" spans="1:7" ht="15">
      <c r="A6" s="1432"/>
      <c r="B6" s="176" t="s">
        <v>185</v>
      </c>
      <c r="C6" s="176" t="s">
        <v>186</v>
      </c>
      <c r="D6" s="177" t="s">
        <v>185</v>
      </c>
      <c r="E6" s="177" t="s">
        <v>186</v>
      </c>
      <c r="F6" s="177" t="s">
        <v>185</v>
      </c>
      <c r="G6" s="178" t="s">
        <v>186</v>
      </c>
    </row>
    <row r="7" spans="1:7" ht="15">
      <c r="A7" s="179" t="s">
        <v>187</v>
      </c>
      <c r="B7" s="180">
        <v>99.64</v>
      </c>
      <c r="C7" s="181">
        <v>7.5</v>
      </c>
      <c r="D7" s="181">
        <v>106.52</v>
      </c>
      <c r="E7" s="182">
        <v>6.9</v>
      </c>
      <c r="F7" s="183">
        <v>115.7</v>
      </c>
      <c r="G7" s="184">
        <v>8.61</v>
      </c>
    </row>
    <row r="8" spans="1:7" ht="15">
      <c r="A8" s="179" t="s">
        <v>188</v>
      </c>
      <c r="B8" s="185">
        <v>99.87</v>
      </c>
      <c r="C8" s="186">
        <v>7.6</v>
      </c>
      <c r="D8" s="187">
        <v>107.05</v>
      </c>
      <c r="E8" s="186">
        <v>7.2</v>
      </c>
      <c r="F8" s="188">
        <v>115.5</v>
      </c>
      <c r="G8" s="189">
        <v>7.9</v>
      </c>
    </row>
    <row r="9" spans="1:7" ht="15">
      <c r="A9" s="179" t="s">
        <v>189</v>
      </c>
      <c r="B9" s="190">
        <v>100.17</v>
      </c>
      <c r="C9" s="181">
        <v>7.5</v>
      </c>
      <c r="D9" s="191">
        <v>108.37</v>
      </c>
      <c r="E9" s="181">
        <v>8.2</v>
      </c>
      <c r="F9" s="192">
        <v>115.66</v>
      </c>
      <c r="G9" s="184">
        <v>6.73</v>
      </c>
    </row>
    <row r="10" spans="1:7" ht="15">
      <c r="A10" s="179" t="s">
        <v>190</v>
      </c>
      <c r="B10" s="190">
        <v>100.37</v>
      </c>
      <c r="C10" s="181">
        <v>7.2</v>
      </c>
      <c r="D10" s="191">
        <v>110.85</v>
      </c>
      <c r="E10" s="181">
        <v>10.44</v>
      </c>
      <c r="F10" s="192">
        <v>116.12</v>
      </c>
      <c r="G10" s="184">
        <v>4.75</v>
      </c>
    </row>
    <row r="11" spans="1:7" ht="15">
      <c r="A11" s="179" t="s">
        <v>191</v>
      </c>
      <c r="B11" s="190">
        <v>99.38</v>
      </c>
      <c r="C11" s="181">
        <v>7</v>
      </c>
      <c r="D11" s="191">
        <v>110.88</v>
      </c>
      <c r="E11" s="181">
        <v>11.58</v>
      </c>
      <c r="F11" s="192">
        <v>115.1</v>
      </c>
      <c r="G11" s="184">
        <v>3.8</v>
      </c>
    </row>
    <row r="12" spans="1:9" ht="15">
      <c r="A12" s="179" t="s">
        <v>192</v>
      </c>
      <c r="B12" s="190">
        <v>98.58</v>
      </c>
      <c r="C12" s="181">
        <v>6.8</v>
      </c>
      <c r="D12" s="191">
        <v>110.5</v>
      </c>
      <c r="E12" s="181">
        <v>12.1</v>
      </c>
      <c r="F12" s="192">
        <v>113.9</v>
      </c>
      <c r="G12" s="193">
        <v>3.2</v>
      </c>
      <c r="I12" s="194"/>
    </row>
    <row r="13" spans="1:7" ht="15">
      <c r="A13" s="179" t="s">
        <v>193</v>
      </c>
      <c r="B13" s="190">
        <v>98.67</v>
      </c>
      <c r="C13" s="191">
        <v>7</v>
      </c>
      <c r="D13" s="191">
        <v>109.8</v>
      </c>
      <c r="E13" s="191">
        <v>11.3</v>
      </c>
      <c r="F13" s="192"/>
      <c r="G13" s="193"/>
    </row>
    <row r="14" spans="1:7" ht="15">
      <c r="A14" s="179" t="s">
        <v>194</v>
      </c>
      <c r="B14" s="190">
        <v>99.05</v>
      </c>
      <c r="C14" s="181">
        <v>7</v>
      </c>
      <c r="D14" s="191">
        <v>109.18</v>
      </c>
      <c r="E14" s="181">
        <v>10.24</v>
      </c>
      <c r="F14" s="192"/>
      <c r="G14" s="193"/>
    </row>
    <row r="15" spans="1:7" ht="15">
      <c r="A15" s="179" t="s">
        <v>195</v>
      </c>
      <c r="B15" s="190">
        <v>99.68</v>
      </c>
      <c r="C15" s="181">
        <v>6.9</v>
      </c>
      <c r="D15" s="191">
        <v>109.35</v>
      </c>
      <c r="E15" s="181">
        <v>9.71</v>
      </c>
      <c r="F15" s="192"/>
      <c r="G15" s="184"/>
    </row>
    <row r="16" spans="1:7" ht="15">
      <c r="A16" s="179" t="s">
        <v>196</v>
      </c>
      <c r="B16" s="190">
        <v>101.29</v>
      </c>
      <c r="C16" s="181">
        <v>7.1</v>
      </c>
      <c r="D16" s="191">
        <v>111.48</v>
      </c>
      <c r="E16" s="181">
        <v>10.04</v>
      </c>
      <c r="F16" s="192"/>
      <c r="G16" s="184"/>
    </row>
    <row r="17" spans="1:7" ht="15">
      <c r="A17" s="179" t="s">
        <v>197</v>
      </c>
      <c r="B17" s="190">
        <v>101.17</v>
      </c>
      <c r="C17" s="181">
        <v>7.4</v>
      </c>
      <c r="D17" s="191">
        <v>112.44</v>
      </c>
      <c r="E17" s="181">
        <v>11.12</v>
      </c>
      <c r="F17" s="192"/>
      <c r="G17" s="184"/>
    </row>
    <row r="18" spans="1:7" ht="15">
      <c r="A18" s="179" t="s">
        <v>198</v>
      </c>
      <c r="B18" s="190">
        <v>102.2</v>
      </c>
      <c r="C18" s="181">
        <v>7.6</v>
      </c>
      <c r="D18" s="191">
        <v>112.88</v>
      </c>
      <c r="E18" s="195">
        <v>10.44</v>
      </c>
      <c r="F18" s="192"/>
      <c r="G18" s="184"/>
    </row>
    <row r="19" spans="1:7" ht="15.75" thickBot="1">
      <c r="A19" s="196" t="s">
        <v>199</v>
      </c>
      <c r="B19" s="197">
        <v>100</v>
      </c>
      <c r="C19" s="198">
        <f>AVERAGE(C7:C18)</f>
        <v>7.216666666666666</v>
      </c>
      <c r="D19" s="197">
        <f>AVERAGE(D7:D18)</f>
        <v>109.94166666666665</v>
      </c>
      <c r="E19" s="198">
        <f>AVERAGE(E7:E18)</f>
        <v>9.939166666666665</v>
      </c>
      <c r="F19" s="197">
        <f>AVERAGE(F7:F18)</f>
        <v>115.33</v>
      </c>
      <c r="G19" s="199">
        <f>AVERAGE(G7:G18)</f>
        <v>5.831666666666667</v>
      </c>
    </row>
    <row r="20" ht="15.75" thickTop="1">
      <c r="A20" s="200"/>
    </row>
    <row r="21" spans="1:7" ht="15">
      <c r="A21" s="202"/>
      <c r="G21" s="203"/>
    </row>
  </sheetData>
  <sheetProtection/>
  <mergeCells count="8">
    <mergeCell ref="A1:G1"/>
    <mergeCell ref="A2:G2"/>
    <mergeCell ref="A3:G3"/>
    <mergeCell ref="A4:G4"/>
    <mergeCell ref="A5:A6"/>
    <mergeCell ref="B5:C5"/>
    <mergeCell ref="D5:E5"/>
    <mergeCell ref="F5:G5"/>
  </mergeCells>
  <printOptions horizontalCentered="1"/>
  <pageMargins left="0.75" right="0.7" top="0.75" bottom="0.75" header="0.3" footer="0.3"/>
  <pageSetup fitToHeight="1" fitToWidth="1" horizontalDpi="600" verticalDpi="600" orientation="portrait" paperSize="9" scale="98" r:id="rId1"/>
</worksheet>
</file>

<file path=xl/worksheets/sheet30.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K1"/>
    </sheetView>
  </sheetViews>
  <sheetFormatPr defaultColWidth="11.00390625" defaultRowHeight="16.5" customHeight="1"/>
  <cols>
    <col min="1" max="1" width="46.7109375" style="877" bestFit="1" customWidth="1"/>
    <col min="2" max="2" width="11.8515625" style="877" bestFit="1" customWidth="1"/>
    <col min="3" max="3" width="12.28125" style="877" bestFit="1" customWidth="1"/>
    <col min="4" max="4" width="12.00390625" style="877" customWidth="1"/>
    <col min="5" max="5" width="12.28125" style="877" bestFit="1" customWidth="1"/>
    <col min="6" max="6" width="10.8515625" style="877" bestFit="1" customWidth="1"/>
    <col min="7" max="7" width="2.421875" style="877" bestFit="1" customWidth="1"/>
    <col min="8" max="8" width="10.7109375" style="877" bestFit="1" customWidth="1"/>
    <col min="9" max="9" width="10.7109375" style="877" customWidth="1"/>
    <col min="10" max="10" width="2.140625" style="877" customWidth="1"/>
    <col min="11" max="11" width="10.7109375" style="877" bestFit="1" customWidth="1"/>
    <col min="12" max="16384" width="11.00390625" style="807" customWidth="1"/>
  </cols>
  <sheetData>
    <row r="1" spans="1:11" s="877" customFormat="1" ht="12.75">
      <c r="A1" s="1634" t="s">
        <v>1073</v>
      </c>
      <c r="B1" s="1634"/>
      <c r="C1" s="1634"/>
      <c r="D1" s="1634"/>
      <c r="E1" s="1634"/>
      <c r="F1" s="1634"/>
      <c r="G1" s="1634"/>
      <c r="H1" s="1634"/>
      <c r="I1" s="1634"/>
      <c r="J1" s="1634"/>
      <c r="K1" s="1634"/>
    </row>
    <row r="2" spans="1:11" s="877" customFormat="1" ht="15.75">
      <c r="A2" s="1651" t="s">
        <v>31</v>
      </c>
      <c r="B2" s="1651"/>
      <c r="C2" s="1651"/>
      <c r="D2" s="1651"/>
      <c r="E2" s="1651"/>
      <c r="F2" s="1651"/>
      <c r="G2" s="1651"/>
      <c r="H2" s="1651"/>
      <c r="I2" s="1651"/>
      <c r="J2" s="1651"/>
      <c r="K2" s="1651"/>
    </row>
    <row r="3" spans="1:11" s="877" customFormat="1" ht="16.5" customHeight="1" thickBot="1">
      <c r="A3" s="860"/>
      <c r="B3" s="925"/>
      <c r="C3" s="808"/>
      <c r="D3" s="808"/>
      <c r="E3" s="808"/>
      <c r="F3" s="808"/>
      <c r="G3" s="808"/>
      <c r="H3" s="808"/>
      <c r="I3" s="1644" t="s">
        <v>82</v>
      </c>
      <c r="J3" s="1644"/>
      <c r="K3" s="1644"/>
    </row>
    <row r="4" spans="1:11" s="877" customFormat="1" ht="13.5" thickTop="1">
      <c r="A4" s="810"/>
      <c r="B4" s="927">
        <v>2015</v>
      </c>
      <c r="C4" s="927">
        <v>2016</v>
      </c>
      <c r="D4" s="927">
        <v>2016</v>
      </c>
      <c r="E4" s="928">
        <v>2017</v>
      </c>
      <c r="F4" s="1660" t="s">
        <v>680</v>
      </c>
      <c r="G4" s="1661"/>
      <c r="H4" s="1661"/>
      <c r="I4" s="1661"/>
      <c r="J4" s="1661"/>
      <c r="K4" s="1662"/>
    </row>
    <row r="5" spans="1:11" s="877" customFormat="1" ht="12.75">
      <c r="A5" s="881" t="s">
        <v>720</v>
      </c>
      <c r="B5" s="908" t="s">
        <v>682</v>
      </c>
      <c r="C5" s="908" t="s">
        <v>683</v>
      </c>
      <c r="D5" s="908" t="s">
        <v>684</v>
      </c>
      <c r="E5" s="909" t="s">
        <v>928</v>
      </c>
      <c r="F5" s="1647" t="s">
        <v>44</v>
      </c>
      <c r="G5" s="1648"/>
      <c r="H5" s="1649"/>
      <c r="I5" s="1648" t="s">
        <v>123</v>
      </c>
      <c r="J5" s="1648"/>
      <c r="K5" s="1650"/>
    </row>
    <row r="6" spans="1:11" s="877" customFormat="1" ht="12.75">
      <c r="A6" s="881"/>
      <c r="B6" s="908"/>
      <c r="C6" s="908"/>
      <c r="D6" s="908"/>
      <c r="E6" s="909"/>
      <c r="F6" s="886" t="s">
        <v>84</v>
      </c>
      <c r="G6" s="887" t="s">
        <v>32</v>
      </c>
      <c r="H6" s="888" t="s">
        <v>685</v>
      </c>
      <c r="I6" s="883" t="s">
        <v>84</v>
      </c>
      <c r="J6" s="887" t="s">
        <v>32</v>
      </c>
      <c r="K6" s="889" t="s">
        <v>685</v>
      </c>
    </row>
    <row r="7" spans="1:11" s="877" customFormat="1" ht="16.5" customHeight="1">
      <c r="A7" s="825" t="s">
        <v>766</v>
      </c>
      <c r="B7" s="826">
        <v>71636.1858845489</v>
      </c>
      <c r="C7" s="826">
        <v>75000.13792580592</v>
      </c>
      <c r="D7" s="826">
        <v>63027.913511750005</v>
      </c>
      <c r="E7" s="827">
        <v>56281.15201499602</v>
      </c>
      <c r="F7" s="828">
        <v>3363.9520412570128</v>
      </c>
      <c r="G7" s="890"/>
      <c r="H7" s="827">
        <v>4.6958837907401465</v>
      </c>
      <c r="I7" s="826">
        <v>-6746.761496753985</v>
      </c>
      <c r="J7" s="891"/>
      <c r="K7" s="831">
        <v>-10.704402416075883</v>
      </c>
    </row>
    <row r="8" spans="1:11" s="877" customFormat="1" ht="16.5" customHeight="1">
      <c r="A8" s="832" t="s">
        <v>767</v>
      </c>
      <c r="B8" s="833">
        <v>5426.4155424100045</v>
      </c>
      <c r="C8" s="833">
        <v>5164.15191511</v>
      </c>
      <c r="D8" s="833">
        <v>4542.40820213</v>
      </c>
      <c r="E8" s="834">
        <v>4698.33473523</v>
      </c>
      <c r="F8" s="835">
        <v>-262.2636273000044</v>
      </c>
      <c r="G8" s="892"/>
      <c r="H8" s="834">
        <v>-4.833091480928617</v>
      </c>
      <c r="I8" s="833">
        <v>155.9265330999997</v>
      </c>
      <c r="J8" s="834"/>
      <c r="K8" s="837">
        <v>3.4326842978771372</v>
      </c>
    </row>
    <row r="9" spans="1:11" s="877" customFormat="1" ht="16.5" customHeight="1">
      <c r="A9" s="832" t="s">
        <v>768</v>
      </c>
      <c r="B9" s="833">
        <v>5426.4155424100045</v>
      </c>
      <c r="C9" s="833">
        <v>5164.15191511</v>
      </c>
      <c r="D9" s="833">
        <v>4542.40820213</v>
      </c>
      <c r="E9" s="834">
        <v>4698.33473523</v>
      </c>
      <c r="F9" s="835">
        <v>-262.2636273000044</v>
      </c>
      <c r="G9" s="892"/>
      <c r="H9" s="834">
        <v>-4.833091480928617</v>
      </c>
      <c r="I9" s="833">
        <v>155.9265330999997</v>
      </c>
      <c r="J9" s="834"/>
      <c r="K9" s="837">
        <v>3.4326842978771372</v>
      </c>
    </row>
    <row r="10" spans="1:11" s="877" customFormat="1" ht="16.5" customHeight="1">
      <c r="A10" s="832" t="s">
        <v>769</v>
      </c>
      <c r="B10" s="833">
        <v>0</v>
      </c>
      <c r="C10" s="833">
        <v>0</v>
      </c>
      <c r="D10" s="833">
        <v>0</v>
      </c>
      <c r="E10" s="834">
        <v>0</v>
      </c>
      <c r="F10" s="835">
        <v>0</v>
      </c>
      <c r="G10" s="892"/>
      <c r="H10" s="834"/>
      <c r="I10" s="833">
        <v>0</v>
      </c>
      <c r="J10" s="834"/>
      <c r="K10" s="837"/>
    </row>
    <row r="11" spans="1:11" s="877" customFormat="1" ht="16.5" customHeight="1">
      <c r="A11" s="832" t="s">
        <v>770</v>
      </c>
      <c r="B11" s="833">
        <v>33755.022394038904</v>
      </c>
      <c r="C11" s="833">
        <v>36328.727345365915</v>
      </c>
      <c r="D11" s="833">
        <v>32046.948797760004</v>
      </c>
      <c r="E11" s="834">
        <v>29193.37830054602</v>
      </c>
      <c r="F11" s="835">
        <v>2573.7049513270103</v>
      </c>
      <c r="G11" s="892"/>
      <c r="H11" s="834">
        <v>7.624657810274549</v>
      </c>
      <c r="I11" s="833">
        <v>-2853.570497213983</v>
      </c>
      <c r="J11" s="834"/>
      <c r="K11" s="837">
        <v>-8.904343796416088</v>
      </c>
    </row>
    <row r="12" spans="1:11" s="877" customFormat="1" ht="16.5" customHeight="1">
      <c r="A12" s="832" t="s">
        <v>768</v>
      </c>
      <c r="B12" s="833">
        <v>33755.022394038904</v>
      </c>
      <c r="C12" s="833">
        <v>36328.727345365915</v>
      </c>
      <c r="D12" s="833">
        <v>32046.948797760004</v>
      </c>
      <c r="E12" s="834">
        <v>29193.37830054602</v>
      </c>
      <c r="F12" s="835">
        <v>2573.7049513270103</v>
      </c>
      <c r="G12" s="892"/>
      <c r="H12" s="834">
        <v>7.624657810274549</v>
      </c>
      <c r="I12" s="833">
        <v>-2853.570497213983</v>
      </c>
      <c r="J12" s="834"/>
      <c r="K12" s="837">
        <v>-8.904343796416088</v>
      </c>
    </row>
    <row r="13" spans="1:11" s="877" customFormat="1" ht="16.5" customHeight="1">
      <c r="A13" s="832" t="s">
        <v>769</v>
      </c>
      <c r="B13" s="833">
        <v>0</v>
      </c>
      <c r="C13" s="833">
        <v>0</v>
      </c>
      <c r="D13" s="833">
        <v>0</v>
      </c>
      <c r="E13" s="834">
        <v>0</v>
      </c>
      <c r="F13" s="835">
        <v>0</v>
      </c>
      <c r="G13" s="892"/>
      <c r="H13" s="834"/>
      <c r="I13" s="833">
        <v>0</v>
      </c>
      <c r="J13" s="834"/>
      <c r="K13" s="837"/>
    </row>
    <row r="14" spans="1:11" s="877" customFormat="1" ht="16.5" customHeight="1">
      <c r="A14" s="832" t="s">
        <v>771</v>
      </c>
      <c r="B14" s="833">
        <v>31550.038098329987</v>
      </c>
      <c r="C14" s="833">
        <v>32271.11671348</v>
      </c>
      <c r="D14" s="833">
        <v>24985.848013699997</v>
      </c>
      <c r="E14" s="834">
        <v>21581.13971453</v>
      </c>
      <c r="F14" s="835">
        <v>721.0786151500142</v>
      </c>
      <c r="G14" s="892"/>
      <c r="H14" s="834">
        <v>2.285507906211316</v>
      </c>
      <c r="I14" s="833">
        <v>-3404.708299169997</v>
      </c>
      <c r="J14" s="834"/>
      <c r="K14" s="837">
        <v>-13.62654690488456</v>
      </c>
    </row>
    <row r="15" spans="1:11" s="877" customFormat="1" ht="16.5" customHeight="1">
      <c r="A15" s="832" t="s">
        <v>768</v>
      </c>
      <c r="B15" s="833">
        <v>31550.038098329987</v>
      </c>
      <c r="C15" s="833">
        <v>32271.11671348</v>
      </c>
      <c r="D15" s="833">
        <v>24985.848013699997</v>
      </c>
      <c r="E15" s="834">
        <v>21581.13971453</v>
      </c>
      <c r="F15" s="835">
        <v>721.0786151500142</v>
      </c>
      <c r="G15" s="892"/>
      <c r="H15" s="834">
        <v>2.285507906211316</v>
      </c>
      <c r="I15" s="833">
        <v>-3404.708299169997</v>
      </c>
      <c r="J15" s="834"/>
      <c r="K15" s="837">
        <v>-13.62654690488456</v>
      </c>
    </row>
    <row r="16" spans="1:11" s="877" customFormat="1" ht="16.5" customHeight="1">
      <c r="A16" s="832" t="s">
        <v>769</v>
      </c>
      <c r="B16" s="833">
        <v>0</v>
      </c>
      <c r="C16" s="833">
        <v>0</v>
      </c>
      <c r="D16" s="833">
        <v>0</v>
      </c>
      <c r="E16" s="834">
        <v>0</v>
      </c>
      <c r="F16" s="835">
        <v>0</v>
      </c>
      <c r="G16" s="892"/>
      <c r="H16" s="834"/>
      <c r="I16" s="833">
        <v>0</v>
      </c>
      <c r="J16" s="834"/>
      <c r="K16" s="837"/>
    </row>
    <row r="17" spans="1:11" s="877" customFormat="1" ht="16.5" customHeight="1">
      <c r="A17" s="832" t="s">
        <v>772</v>
      </c>
      <c r="B17" s="833">
        <v>890.77474628</v>
      </c>
      <c r="C17" s="833">
        <v>1220.48566965</v>
      </c>
      <c r="D17" s="833">
        <v>1437.9474594300002</v>
      </c>
      <c r="E17" s="834">
        <v>795.19093636</v>
      </c>
      <c r="F17" s="835">
        <v>329.71092337000005</v>
      </c>
      <c r="G17" s="892"/>
      <c r="H17" s="834">
        <v>37.013950468052556</v>
      </c>
      <c r="I17" s="833">
        <v>-642.7565230700002</v>
      </c>
      <c r="J17" s="834"/>
      <c r="K17" s="837">
        <v>-44.69958334394135</v>
      </c>
    </row>
    <row r="18" spans="1:11" s="877" customFormat="1" ht="16.5" customHeight="1">
      <c r="A18" s="832" t="s">
        <v>768</v>
      </c>
      <c r="B18" s="833">
        <v>890.77474628</v>
      </c>
      <c r="C18" s="833">
        <v>1220.48566965</v>
      </c>
      <c r="D18" s="833">
        <v>1437.9474594300002</v>
      </c>
      <c r="E18" s="834">
        <v>795.19093636</v>
      </c>
      <c r="F18" s="835">
        <v>329.71092337000005</v>
      </c>
      <c r="G18" s="892"/>
      <c r="H18" s="834">
        <v>37.013950468052556</v>
      </c>
      <c r="I18" s="833">
        <v>-642.7565230700002</v>
      </c>
      <c r="J18" s="834"/>
      <c r="K18" s="837">
        <v>-44.69958334394135</v>
      </c>
    </row>
    <row r="19" spans="1:11" s="877" customFormat="1" ht="16.5" customHeight="1">
      <c r="A19" s="832" t="s">
        <v>769</v>
      </c>
      <c r="B19" s="833">
        <v>0</v>
      </c>
      <c r="C19" s="833">
        <v>0</v>
      </c>
      <c r="D19" s="833">
        <v>0</v>
      </c>
      <c r="E19" s="834">
        <v>0</v>
      </c>
      <c r="F19" s="835">
        <v>0</v>
      </c>
      <c r="G19" s="892"/>
      <c r="H19" s="834"/>
      <c r="I19" s="833">
        <v>0</v>
      </c>
      <c r="J19" s="834"/>
      <c r="K19" s="837"/>
    </row>
    <row r="20" spans="1:11" s="877" customFormat="1" ht="16.5" customHeight="1">
      <c r="A20" s="832" t="s">
        <v>773</v>
      </c>
      <c r="B20" s="833">
        <v>13.935103490000001</v>
      </c>
      <c r="C20" s="833">
        <v>15.6562822</v>
      </c>
      <c r="D20" s="833">
        <v>14.76103873</v>
      </c>
      <c r="E20" s="834">
        <v>13.10832833</v>
      </c>
      <c r="F20" s="835">
        <v>1.7211787099999984</v>
      </c>
      <c r="G20" s="892"/>
      <c r="H20" s="834">
        <v>12.351388069956833</v>
      </c>
      <c r="I20" s="833">
        <v>-1.6527103999999984</v>
      </c>
      <c r="J20" s="834"/>
      <c r="K20" s="837">
        <v>-11.196436986789198</v>
      </c>
    </row>
    <row r="21" spans="1:11" s="877" customFormat="1" ht="16.5" customHeight="1">
      <c r="A21" s="825" t="s">
        <v>774</v>
      </c>
      <c r="B21" s="826">
        <v>0</v>
      </c>
      <c r="C21" s="826">
        <v>0</v>
      </c>
      <c r="D21" s="826">
        <v>188.9</v>
      </c>
      <c r="E21" s="827">
        <v>4.5</v>
      </c>
      <c r="F21" s="828">
        <v>0</v>
      </c>
      <c r="G21" s="890"/>
      <c r="H21" s="827"/>
      <c r="I21" s="826">
        <v>-184.4</v>
      </c>
      <c r="J21" s="827"/>
      <c r="K21" s="831">
        <v>-97.61778718898888</v>
      </c>
    </row>
    <row r="22" spans="1:11" s="877" customFormat="1" ht="16.5" customHeight="1">
      <c r="A22" s="825" t="s">
        <v>775</v>
      </c>
      <c r="B22" s="826">
        <v>0</v>
      </c>
      <c r="C22" s="826">
        <v>0</v>
      </c>
      <c r="D22" s="826">
        <v>0</v>
      </c>
      <c r="E22" s="827">
        <v>0</v>
      </c>
      <c r="F22" s="828">
        <v>0</v>
      </c>
      <c r="G22" s="890"/>
      <c r="H22" s="827"/>
      <c r="I22" s="826">
        <v>0</v>
      </c>
      <c r="J22" s="827"/>
      <c r="K22" s="831"/>
    </row>
    <row r="23" spans="1:11" s="877" customFormat="1" ht="16.5" customHeight="1">
      <c r="A23" s="912" t="s">
        <v>776</v>
      </c>
      <c r="B23" s="826">
        <v>33399.74685941983</v>
      </c>
      <c r="C23" s="826">
        <v>34284.88913281719</v>
      </c>
      <c r="D23" s="826">
        <v>35739.53347863429</v>
      </c>
      <c r="E23" s="827">
        <v>36995.333237324696</v>
      </c>
      <c r="F23" s="828">
        <v>885.1422733973595</v>
      </c>
      <c r="G23" s="890"/>
      <c r="H23" s="827">
        <v>2.6501466526765616</v>
      </c>
      <c r="I23" s="826">
        <v>1255.7997586904094</v>
      </c>
      <c r="J23" s="827"/>
      <c r="K23" s="831">
        <v>3.513755319277316</v>
      </c>
    </row>
    <row r="24" spans="1:11" s="877" customFormat="1" ht="16.5" customHeight="1">
      <c r="A24" s="913" t="s">
        <v>777</v>
      </c>
      <c r="B24" s="833">
        <v>15763.766387999998</v>
      </c>
      <c r="C24" s="833">
        <v>14459.921921</v>
      </c>
      <c r="D24" s="833">
        <v>13164.230377000002</v>
      </c>
      <c r="E24" s="834">
        <v>11635.085430399999</v>
      </c>
      <c r="F24" s="835">
        <v>-1303.844466999999</v>
      </c>
      <c r="G24" s="892"/>
      <c r="H24" s="834">
        <v>-8.271148118463218</v>
      </c>
      <c r="I24" s="833">
        <v>-1529.144946600003</v>
      </c>
      <c r="J24" s="834"/>
      <c r="K24" s="837">
        <v>-11.615908433748332</v>
      </c>
    </row>
    <row r="25" spans="1:11" s="877" customFormat="1" ht="16.5" customHeight="1">
      <c r="A25" s="913" t="s">
        <v>778</v>
      </c>
      <c r="B25" s="833">
        <v>5518.502981794702</v>
      </c>
      <c r="C25" s="833">
        <v>8819.39291113555</v>
      </c>
      <c r="D25" s="833">
        <v>7513.280638892893</v>
      </c>
      <c r="E25" s="834">
        <v>7553.225579980089</v>
      </c>
      <c r="F25" s="835">
        <v>3300.8899293408485</v>
      </c>
      <c r="G25" s="892"/>
      <c r="H25" s="834">
        <v>59.81495235628827</v>
      </c>
      <c r="I25" s="833">
        <v>39.94494108719573</v>
      </c>
      <c r="J25" s="834"/>
      <c r="K25" s="837">
        <v>0.531657780496294</v>
      </c>
    </row>
    <row r="26" spans="1:11" s="877" customFormat="1" ht="16.5" customHeight="1">
      <c r="A26" s="913" t="s">
        <v>779</v>
      </c>
      <c r="B26" s="833">
        <v>12117.477489625131</v>
      </c>
      <c r="C26" s="833">
        <v>11005.574300681637</v>
      </c>
      <c r="D26" s="833">
        <v>15062.022462741392</v>
      </c>
      <c r="E26" s="834">
        <v>17807.02222694461</v>
      </c>
      <c r="F26" s="835">
        <v>-1111.9031889434937</v>
      </c>
      <c r="G26" s="892"/>
      <c r="H26" s="834">
        <v>-9.176028508371438</v>
      </c>
      <c r="I26" s="833">
        <v>2744.9997642032176</v>
      </c>
      <c r="J26" s="834"/>
      <c r="K26" s="837">
        <v>18.22464261352329</v>
      </c>
    </row>
    <row r="27" spans="1:11" s="877" customFormat="1" ht="16.5" customHeight="1">
      <c r="A27" s="914" t="s">
        <v>780</v>
      </c>
      <c r="B27" s="915">
        <v>105035.93274396873</v>
      </c>
      <c r="C27" s="915">
        <v>109285.0270586231</v>
      </c>
      <c r="D27" s="915">
        <v>98956.34699038429</v>
      </c>
      <c r="E27" s="916">
        <v>93280.98525232071</v>
      </c>
      <c r="F27" s="917">
        <v>4249.094314654372</v>
      </c>
      <c r="G27" s="918"/>
      <c r="H27" s="916">
        <v>4.045372096625057</v>
      </c>
      <c r="I27" s="915">
        <v>-5675.361738063584</v>
      </c>
      <c r="J27" s="916"/>
      <c r="K27" s="919">
        <v>-5.735217508195877</v>
      </c>
    </row>
    <row r="28" spans="1:11" s="877" customFormat="1" ht="16.5" customHeight="1">
      <c r="A28" s="825" t="s">
        <v>781</v>
      </c>
      <c r="B28" s="826">
        <v>6830.778932000007</v>
      </c>
      <c r="C28" s="826">
        <v>5606.484169890004</v>
      </c>
      <c r="D28" s="826">
        <v>6615.955224960006</v>
      </c>
      <c r="E28" s="827">
        <v>4496.593391730012</v>
      </c>
      <c r="F28" s="828">
        <v>-1224.2947621100038</v>
      </c>
      <c r="G28" s="890"/>
      <c r="H28" s="827">
        <v>-17.923208674995696</v>
      </c>
      <c r="I28" s="826">
        <v>-2119.361833229994</v>
      </c>
      <c r="J28" s="827"/>
      <c r="K28" s="831">
        <v>-32.03410182152201</v>
      </c>
    </row>
    <row r="29" spans="1:11" s="877" customFormat="1" ht="16.5" customHeight="1">
      <c r="A29" s="832" t="s">
        <v>782</v>
      </c>
      <c r="B29" s="833">
        <v>1014.4907457800068</v>
      </c>
      <c r="C29" s="833">
        <v>1083.803324780003</v>
      </c>
      <c r="D29" s="833">
        <v>1020.8205123900061</v>
      </c>
      <c r="E29" s="834">
        <v>924.583568270012</v>
      </c>
      <c r="F29" s="835">
        <v>69.31257899999628</v>
      </c>
      <c r="G29" s="892"/>
      <c r="H29" s="834">
        <v>6.832253452120378</v>
      </c>
      <c r="I29" s="833">
        <v>-96.23694411999406</v>
      </c>
      <c r="J29" s="834"/>
      <c r="K29" s="837">
        <v>-9.427410886824596</v>
      </c>
    </row>
    <row r="30" spans="1:11" s="877" customFormat="1" ht="16.5" customHeight="1">
      <c r="A30" s="832" t="s">
        <v>799</v>
      </c>
      <c r="B30" s="833">
        <v>5815.50033796</v>
      </c>
      <c r="C30" s="833">
        <v>4522.2237168500005</v>
      </c>
      <c r="D30" s="833">
        <v>5551.38263457</v>
      </c>
      <c r="E30" s="834">
        <v>3508.48078146</v>
      </c>
      <c r="F30" s="835">
        <v>-1293.2766211099997</v>
      </c>
      <c r="G30" s="892"/>
      <c r="H30" s="834">
        <v>-22.238441165041078</v>
      </c>
      <c r="I30" s="833">
        <v>-2042.90185311</v>
      </c>
      <c r="J30" s="834"/>
      <c r="K30" s="837">
        <v>-36.7998746904651</v>
      </c>
    </row>
    <row r="31" spans="1:11" s="877" customFormat="1" ht="16.5" customHeight="1">
      <c r="A31" s="832" t="s">
        <v>784</v>
      </c>
      <c r="B31" s="833">
        <v>0.393062</v>
      </c>
      <c r="C31" s="833">
        <v>0.062342</v>
      </c>
      <c r="D31" s="833">
        <v>0.128822</v>
      </c>
      <c r="E31" s="834">
        <v>0.04858200000000001</v>
      </c>
      <c r="F31" s="835">
        <v>-0.33072</v>
      </c>
      <c r="G31" s="892"/>
      <c r="H31" s="834">
        <v>-84.13939785580901</v>
      </c>
      <c r="I31" s="833">
        <v>-0.08023999999999998</v>
      </c>
      <c r="J31" s="834"/>
      <c r="K31" s="837">
        <v>-62.287497477138984</v>
      </c>
    </row>
    <row r="32" spans="1:11" s="877" customFormat="1" ht="16.5" customHeight="1">
      <c r="A32" s="832" t="s">
        <v>785</v>
      </c>
      <c r="B32" s="833">
        <v>0.262</v>
      </c>
      <c r="C32" s="833">
        <v>0.262</v>
      </c>
      <c r="D32" s="833">
        <v>41.196</v>
      </c>
      <c r="E32" s="834">
        <v>63.18046</v>
      </c>
      <c r="F32" s="835">
        <v>0</v>
      </c>
      <c r="G32" s="892"/>
      <c r="H32" s="834">
        <v>0</v>
      </c>
      <c r="I32" s="833">
        <v>21.98446</v>
      </c>
      <c r="J32" s="834"/>
      <c r="K32" s="837">
        <v>53.36552092436159</v>
      </c>
    </row>
    <row r="33" spans="1:11" s="877" customFormat="1" ht="16.5" customHeight="1">
      <c r="A33" s="832" t="s">
        <v>786</v>
      </c>
      <c r="B33" s="833">
        <v>0.13278626</v>
      </c>
      <c r="C33" s="833">
        <v>0.13278626</v>
      </c>
      <c r="D33" s="833">
        <v>2.427256</v>
      </c>
      <c r="E33" s="834">
        <v>0.3</v>
      </c>
      <c r="F33" s="835">
        <v>0</v>
      </c>
      <c r="G33" s="892"/>
      <c r="H33" s="834">
        <v>0</v>
      </c>
      <c r="I33" s="833">
        <v>-2.127256</v>
      </c>
      <c r="J33" s="834"/>
      <c r="K33" s="837">
        <v>-87.64036426318444</v>
      </c>
    </row>
    <row r="34" spans="1:11" s="877" customFormat="1" ht="16.5" customHeight="1">
      <c r="A34" s="893" t="s">
        <v>787</v>
      </c>
      <c r="B34" s="826">
        <v>93715.72444481136</v>
      </c>
      <c r="C34" s="826">
        <v>99218.89665198041</v>
      </c>
      <c r="D34" s="826">
        <v>88264.07290303844</v>
      </c>
      <c r="E34" s="827">
        <v>85550.96806446483</v>
      </c>
      <c r="F34" s="828">
        <v>5503.172207169046</v>
      </c>
      <c r="G34" s="890"/>
      <c r="H34" s="827">
        <v>5.87219726440874</v>
      </c>
      <c r="I34" s="826">
        <v>-2713.1048385736067</v>
      </c>
      <c r="J34" s="827"/>
      <c r="K34" s="831">
        <v>-3.0738495849314127</v>
      </c>
    </row>
    <row r="35" spans="1:11" s="877" customFormat="1" ht="16.5" customHeight="1">
      <c r="A35" s="832" t="s">
        <v>788</v>
      </c>
      <c r="B35" s="833">
        <v>3047</v>
      </c>
      <c r="C35" s="833">
        <v>4319.195</v>
      </c>
      <c r="D35" s="833">
        <v>3845</v>
      </c>
      <c r="E35" s="834">
        <v>3853.5</v>
      </c>
      <c r="F35" s="835">
        <v>1272.1949999999997</v>
      </c>
      <c r="G35" s="892"/>
      <c r="H35" s="834">
        <v>41.752379389563494</v>
      </c>
      <c r="I35" s="833">
        <v>8.5</v>
      </c>
      <c r="J35" s="834"/>
      <c r="K35" s="837">
        <v>0.2210663198959688</v>
      </c>
    </row>
    <row r="36" spans="1:11" s="877" customFormat="1" ht="16.5" customHeight="1">
      <c r="A36" s="832" t="s">
        <v>789</v>
      </c>
      <c r="B36" s="833">
        <v>99.37747352000001</v>
      </c>
      <c r="C36" s="833">
        <v>196.46931352000001</v>
      </c>
      <c r="D36" s="833">
        <v>131.90519587</v>
      </c>
      <c r="E36" s="834">
        <v>189.25185847</v>
      </c>
      <c r="F36" s="835">
        <v>97.09184</v>
      </c>
      <c r="G36" s="892"/>
      <c r="H36" s="834">
        <v>97.70004867396834</v>
      </c>
      <c r="I36" s="833">
        <v>57.3466626</v>
      </c>
      <c r="J36" s="834"/>
      <c r="K36" s="837">
        <v>43.47566615686494</v>
      </c>
    </row>
    <row r="37" spans="1:11" s="877" customFormat="1" ht="16.5" customHeight="1">
      <c r="A37" s="838" t="s">
        <v>790</v>
      </c>
      <c r="B37" s="833">
        <v>19401.27432216097</v>
      </c>
      <c r="C37" s="833">
        <v>20925.647898473027</v>
      </c>
      <c r="D37" s="833">
        <v>20714.633624811555</v>
      </c>
      <c r="E37" s="834">
        <v>21371.59231188866</v>
      </c>
      <c r="F37" s="835">
        <v>1524.3735763120567</v>
      </c>
      <c r="G37" s="892"/>
      <c r="H37" s="834">
        <v>7.85707964847882</v>
      </c>
      <c r="I37" s="833">
        <v>656.9586870771054</v>
      </c>
      <c r="J37" s="834"/>
      <c r="K37" s="837">
        <v>3.1714714292132786</v>
      </c>
    </row>
    <row r="38" spans="1:11" s="877" customFormat="1" ht="16.5" customHeight="1">
      <c r="A38" s="920" t="s">
        <v>791</v>
      </c>
      <c r="B38" s="833">
        <v>0</v>
      </c>
      <c r="C38" s="833">
        <v>0</v>
      </c>
      <c r="D38" s="833">
        <v>0</v>
      </c>
      <c r="E38" s="834">
        <v>0</v>
      </c>
      <c r="F38" s="835">
        <v>0</v>
      </c>
      <c r="G38" s="892"/>
      <c r="H38" s="834"/>
      <c r="I38" s="833">
        <v>0</v>
      </c>
      <c r="J38" s="834"/>
      <c r="K38" s="837"/>
    </row>
    <row r="39" spans="1:11" s="877" customFormat="1" ht="16.5" customHeight="1">
      <c r="A39" s="920" t="s">
        <v>792</v>
      </c>
      <c r="B39" s="833">
        <v>19401.27432216097</v>
      </c>
      <c r="C39" s="833">
        <v>20925.647898473027</v>
      </c>
      <c r="D39" s="833">
        <v>20714.633624811555</v>
      </c>
      <c r="E39" s="834">
        <v>21371.59231188866</v>
      </c>
      <c r="F39" s="835">
        <v>1524.3735763120567</v>
      </c>
      <c r="G39" s="892"/>
      <c r="H39" s="834">
        <v>7.85707964847882</v>
      </c>
      <c r="I39" s="833">
        <v>656.9586870771054</v>
      </c>
      <c r="J39" s="834"/>
      <c r="K39" s="837">
        <v>3.1714714292132786</v>
      </c>
    </row>
    <row r="40" spans="1:11" s="877" customFormat="1" ht="16.5" customHeight="1">
      <c r="A40" s="832" t="s">
        <v>793</v>
      </c>
      <c r="B40" s="833">
        <v>71168.0726491304</v>
      </c>
      <c r="C40" s="833">
        <v>73777.58443998737</v>
      </c>
      <c r="D40" s="833">
        <v>63572.53408235688</v>
      </c>
      <c r="E40" s="834">
        <v>60136.623894106175</v>
      </c>
      <c r="F40" s="835">
        <v>2609.511790856981</v>
      </c>
      <c r="G40" s="892"/>
      <c r="H40" s="834">
        <v>3.666688858812122</v>
      </c>
      <c r="I40" s="833">
        <v>-3435.910188250702</v>
      </c>
      <c r="J40" s="834"/>
      <c r="K40" s="837">
        <v>-5.404708555112107</v>
      </c>
    </row>
    <row r="41" spans="1:11" s="877" customFormat="1" ht="16.5" customHeight="1">
      <c r="A41" s="838" t="s">
        <v>794</v>
      </c>
      <c r="B41" s="833">
        <v>64973.682273670114</v>
      </c>
      <c r="C41" s="833">
        <v>66994.97275688202</v>
      </c>
      <c r="D41" s="833">
        <v>56860.186832411586</v>
      </c>
      <c r="E41" s="834">
        <v>53924.22531233617</v>
      </c>
      <c r="F41" s="835">
        <v>2021.2904832119093</v>
      </c>
      <c r="G41" s="892"/>
      <c r="H41" s="834">
        <v>3.1109372479432578</v>
      </c>
      <c r="I41" s="833">
        <v>-2935.9615200754124</v>
      </c>
      <c r="J41" s="834"/>
      <c r="K41" s="837">
        <v>-5.163474978949328</v>
      </c>
    </row>
    <row r="42" spans="1:11" s="877" customFormat="1" ht="16.5" customHeight="1">
      <c r="A42" s="838" t="s">
        <v>795</v>
      </c>
      <c r="B42" s="833">
        <v>6194.390375460282</v>
      </c>
      <c r="C42" s="833">
        <v>6782.611683105345</v>
      </c>
      <c r="D42" s="833">
        <v>6712.347249945293</v>
      </c>
      <c r="E42" s="834">
        <v>6212.398581770001</v>
      </c>
      <c r="F42" s="835">
        <v>588.2213076450635</v>
      </c>
      <c r="G42" s="892"/>
      <c r="H42" s="834">
        <v>9.496032248393046</v>
      </c>
      <c r="I42" s="833">
        <v>-499.94866817529146</v>
      </c>
      <c r="J42" s="834"/>
      <c r="K42" s="837">
        <v>-7.44819434333297</v>
      </c>
    </row>
    <row r="43" spans="1:11" s="877" customFormat="1" ht="16.5" customHeight="1">
      <c r="A43" s="850" t="s">
        <v>796</v>
      </c>
      <c r="B43" s="851">
        <v>0</v>
      </c>
      <c r="C43" s="851">
        <v>0</v>
      </c>
      <c r="D43" s="851">
        <v>0</v>
      </c>
      <c r="E43" s="852">
        <v>0</v>
      </c>
      <c r="F43" s="853">
        <v>0</v>
      </c>
      <c r="G43" s="926"/>
      <c r="H43" s="852"/>
      <c r="I43" s="851">
        <v>0</v>
      </c>
      <c r="J43" s="852"/>
      <c r="K43" s="854"/>
    </row>
    <row r="44" spans="1:11" s="877" customFormat="1" ht="16.5" customHeight="1">
      <c r="A44" s="921" t="s">
        <v>797</v>
      </c>
      <c r="B44" s="851">
        <v>0</v>
      </c>
      <c r="C44" s="851">
        <v>0</v>
      </c>
      <c r="D44" s="851">
        <v>0</v>
      </c>
      <c r="E44" s="852">
        <v>0</v>
      </c>
      <c r="F44" s="853">
        <v>0</v>
      </c>
      <c r="G44" s="890"/>
      <c r="H44" s="922"/>
      <c r="I44" s="851">
        <v>0</v>
      </c>
      <c r="J44" s="827"/>
      <c r="K44" s="831"/>
    </row>
    <row r="45" spans="1:11" s="877" customFormat="1" ht="16.5" customHeight="1" thickBot="1">
      <c r="A45" s="923" t="s">
        <v>798</v>
      </c>
      <c r="B45" s="856">
        <v>4489.429351139573</v>
      </c>
      <c r="C45" s="856">
        <v>4459.646245410207</v>
      </c>
      <c r="D45" s="856">
        <v>4076.3188721838324</v>
      </c>
      <c r="E45" s="857">
        <v>3233.423797428436</v>
      </c>
      <c r="F45" s="858">
        <v>-29.78310572936607</v>
      </c>
      <c r="G45" s="901"/>
      <c r="H45" s="857">
        <v>-0.6634051546396668</v>
      </c>
      <c r="I45" s="856">
        <v>-842.8950747553963</v>
      </c>
      <c r="J45" s="857"/>
      <c r="K45" s="859">
        <v>-20.677849333799216</v>
      </c>
    </row>
    <row r="46" spans="1:11" s="877" customFormat="1" ht="16.5" customHeight="1" thickTop="1">
      <c r="A46" s="867" t="s">
        <v>715</v>
      </c>
      <c r="B46" s="925"/>
      <c r="C46" s="808"/>
      <c r="D46" s="862"/>
      <c r="E46" s="862"/>
      <c r="F46" s="833"/>
      <c r="G46" s="833"/>
      <c r="H46" s="833"/>
      <c r="I46" s="833"/>
      <c r="J46" s="833"/>
      <c r="K46" s="833"/>
    </row>
  </sheetData>
  <sheetProtection/>
  <mergeCells count="6">
    <mergeCell ref="A2:K2"/>
    <mergeCell ref="I3:K3"/>
    <mergeCell ref="F4:K4"/>
    <mergeCell ref="F5:H5"/>
    <mergeCell ref="I5:K5"/>
    <mergeCell ref="A1:K1"/>
  </mergeCells>
  <printOptions/>
  <pageMargins left="0.7" right="0.7" top="0.75" bottom="0.75" header="0.3" footer="0.3"/>
  <pageSetup fitToHeight="1" fitToWidth="1" horizontalDpi="600" verticalDpi="600" orientation="portrait" scale="63"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zoomScalePageLayoutView="0" workbookViewId="0" topLeftCell="A1">
      <selection activeCell="A1" sqref="A1:I1"/>
    </sheetView>
  </sheetViews>
  <sheetFormatPr defaultColWidth="9.140625" defaultRowHeight="15"/>
  <cols>
    <col min="1" max="1" width="32.421875" style="878" customWidth="1"/>
    <col min="2" max="5" width="9.421875" style="878" bestFit="1" customWidth="1"/>
    <col min="6" max="6" width="8.421875" style="878" bestFit="1" customWidth="1"/>
    <col min="7" max="7" width="7.140625" style="930" bestFit="1" customWidth="1"/>
    <col min="8" max="8" width="8.8515625" style="878" customWidth="1"/>
    <col min="9" max="9" width="7.140625" style="930" bestFit="1" customWidth="1"/>
    <col min="10" max="16384" width="9.140625" style="878" customWidth="1"/>
  </cols>
  <sheetData>
    <row r="1" spans="1:9" ht="12.75">
      <c r="A1" s="1665" t="s">
        <v>1074</v>
      </c>
      <c r="B1" s="1665"/>
      <c r="C1" s="1665"/>
      <c r="D1" s="1665"/>
      <c r="E1" s="1665"/>
      <c r="F1" s="1665"/>
      <c r="G1" s="1665"/>
      <c r="H1" s="1665"/>
      <c r="I1" s="1665"/>
    </row>
    <row r="2" spans="1:9" ht="15.75">
      <c r="A2" s="1666" t="s">
        <v>33</v>
      </c>
      <c r="B2" s="1666"/>
      <c r="C2" s="1666"/>
      <c r="D2" s="1666"/>
      <c r="E2" s="1666"/>
      <c r="F2" s="1666"/>
      <c r="G2" s="1666"/>
      <c r="H2" s="1666"/>
      <c r="I2" s="1666"/>
    </row>
    <row r="3" spans="8:9" ht="13.5" thickBot="1">
      <c r="H3" s="1667" t="s">
        <v>61</v>
      </c>
      <c r="I3" s="1668"/>
    </row>
    <row r="4" spans="1:9" ht="13.5" customHeight="1" thickTop="1">
      <c r="A4" s="1672" t="s">
        <v>720</v>
      </c>
      <c r="B4" s="1675" t="s">
        <v>1085</v>
      </c>
      <c r="C4" s="1678" t="s">
        <v>1086</v>
      </c>
      <c r="D4" s="1678" t="s">
        <v>1087</v>
      </c>
      <c r="E4" s="1678" t="s">
        <v>1088</v>
      </c>
      <c r="F4" s="1669" t="s">
        <v>680</v>
      </c>
      <c r="G4" s="1670"/>
      <c r="H4" s="1670"/>
      <c r="I4" s="1671"/>
    </row>
    <row r="5" spans="1:9" ht="12.75">
      <c r="A5" s="1673"/>
      <c r="B5" s="1676"/>
      <c r="C5" s="1679"/>
      <c r="D5" s="1679"/>
      <c r="E5" s="1681"/>
      <c r="F5" s="1663" t="s">
        <v>44</v>
      </c>
      <c r="G5" s="1683"/>
      <c r="H5" s="1663" t="s">
        <v>123</v>
      </c>
      <c r="I5" s="1664"/>
    </row>
    <row r="6" spans="1:13" s="929" customFormat="1" ht="12.75">
      <c r="A6" s="1674"/>
      <c r="B6" s="1677"/>
      <c r="C6" s="1680"/>
      <c r="D6" s="1680"/>
      <c r="E6" s="1682"/>
      <c r="F6" s="932" t="s">
        <v>84</v>
      </c>
      <c r="G6" s="933" t="s">
        <v>685</v>
      </c>
      <c r="H6" s="932" t="s">
        <v>84</v>
      </c>
      <c r="I6" s="934" t="s">
        <v>685</v>
      </c>
      <c r="K6" s="935"/>
      <c r="L6" s="935"/>
      <c r="M6" s="935"/>
    </row>
    <row r="7" spans="1:13" ht="12.75">
      <c r="A7" s="936" t="s">
        <v>800</v>
      </c>
      <c r="B7" s="937">
        <v>94395.6122650716</v>
      </c>
      <c r="C7" s="937">
        <v>106387.468667148</v>
      </c>
      <c r="D7" s="937">
        <v>109383.430681777</v>
      </c>
      <c r="E7" s="937">
        <v>107675.658835283</v>
      </c>
      <c r="F7" s="937">
        <v>11991.856402076402</v>
      </c>
      <c r="G7" s="937">
        <v>12.703828191083884</v>
      </c>
      <c r="H7" s="937">
        <v>-1707.7718464939971</v>
      </c>
      <c r="I7" s="938">
        <v>-1.5612710589251133</v>
      </c>
      <c r="K7" s="939"/>
      <c r="L7" s="940"/>
      <c r="M7" s="940"/>
    </row>
    <row r="8" spans="1:13" ht="12.75">
      <c r="A8" s="941" t="s">
        <v>801</v>
      </c>
      <c r="B8" s="937">
        <v>2146.84971165</v>
      </c>
      <c r="C8" s="937">
        <v>1935.1239644261434</v>
      </c>
      <c r="D8" s="937">
        <v>1365.8296008016096</v>
      </c>
      <c r="E8" s="937">
        <v>1213.7232637650045</v>
      </c>
      <c r="F8" s="937">
        <v>-211.7257472238564</v>
      </c>
      <c r="G8" s="937">
        <v>-9.86215970661173</v>
      </c>
      <c r="H8" s="937">
        <v>-152.10633703660505</v>
      </c>
      <c r="I8" s="938">
        <v>-11.136552974641448</v>
      </c>
      <c r="K8" s="939"/>
      <c r="L8" s="940"/>
      <c r="M8" s="940"/>
    </row>
    <row r="9" spans="1:13" ht="12.75">
      <c r="A9" s="936" t="s">
        <v>802</v>
      </c>
      <c r="B9" s="942">
        <v>251425.78589190802</v>
      </c>
      <c r="C9" s="942">
        <v>265209.1693787549</v>
      </c>
      <c r="D9" s="942">
        <v>327757.4128042434</v>
      </c>
      <c r="E9" s="942">
        <v>331158.0145941443</v>
      </c>
      <c r="F9" s="942">
        <v>13783.383486846898</v>
      </c>
      <c r="G9" s="942">
        <v>5.482088258350954</v>
      </c>
      <c r="H9" s="942">
        <v>3400.6017899009166</v>
      </c>
      <c r="I9" s="943">
        <v>1.037536195079732</v>
      </c>
      <c r="K9" s="939"/>
      <c r="L9" s="940"/>
      <c r="M9" s="940"/>
    </row>
    <row r="10" spans="1:13" ht="12.75">
      <c r="A10" s="944" t="s">
        <v>803</v>
      </c>
      <c r="B10" s="945">
        <v>78180.47070972601</v>
      </c>
      <c r="C10" s="945">
        <v>82716.38396322251</v>
      </c>
      <c r="D10" s="945">
        <v>101505.83048099346</v>
      </c>
      <c r="E10" s="945">
        <v>110491.08539698487</v>
      </c>
      <c r="F10" s="945">
        <v>4535.913253496503</v>
      </c>
      <c r="G10" s="945">
        <v>5.80184950578996</v>
      </c>
      <c r="H10" s="945">
        <v>8985.254915991405</v>
      </c>
      <c r="I10" s="946">
        <v>8.851959412985499</v>
      </c>
      <c r="K10" s="939"/>
      <c r="L10" s="940"/>
      <c r="M10" s="940"/>
    </row>
    <row r="11" spans="1:13" ht="12.75">
      <c r="A11" s="944" t="s">
        <v>804</v>
      </c>
      <c r="B11" s="945">
        <v>39627.09933845999</v>
      </c>
      <c r="C11" s="945">
        <v>44255.03370788001</v>
      </c>
      <c r="D11" s="945">
        <v>54917.68042926249</v>
      </c>
      <c r="E11" s="945">
        <v>54557.26267226324</v>
      </c>
      <c r="F11" s="945">
        <v>4627.934369420014</v>
      </c>
      <c r="G11" s="945">
        <v>11.678710899054837</v>
      </c>
      <c r="H11" s="945">
        <v>-360.4177569992462</v>
      </c>
      <c r="I11" s="946">
        <v>-0.6562872906904499</v>
      </c>
      <c r="K11" s="939"/>
      <c r="L11" s="940"/>
      <c r="M11" s="940"/>
    </row>
    <row r="12" spans="1:13" ht="12.75">
      <c r="A12" s="944" t="s">
        <v>805</v>
      </c>
      <c r="B12" s="945">
        <v>39796.55675832</v>
      </c>
      <c r="C12" s="945">
        <v>39735.965051360006</v>
      </c>
      <c r="D12" s="945">
        <v>48784.74305612899</v>
      </c>
      <c r="E12" s="945">
        <v>51185.42476365283</v>
      </c>
      <c r="F12" s="945">
        <v>-60.59170695999637</v>
      </c>
      <c r="G12" s="945">
        <v>-0.15225364176092662</v>
      </c>
      <c r="H12" s="945">
        <v>2400.681707523843</v>
      </c>
      <c r="I12" s="946">
        <v>4.920968231321324</v>
      </c>
      <c r="K12" s="939"/>
      <c r="L12" s="940"/>
      <c r="M12" s="940"/>
    </row>
    <row r="13" spans="1:13" ht="12.75">
      <c r="A13" s="944" t="s">
        <v>806</v>
      </c>
      <c r="B13" s="945">
        <v>93821.65908540199</v>
      </c>
      <c r="C13" s="945">
        <v>98501.78665629239</v>
      </c>
      <c r="D13" s="945">
        <v>122549.15883785849</v>
      </c>
      <c r="E13" s="945">
        <v>114924.2417612433</v>
      </c>
      <c r="F13" s="945">
        <v>4680.1275708903995</v>
      </c>
      <c r="G13" s="945">
        <v>4.98832318306189</v>
      </c>
      <c r="H13" s="945">
        <v>-7624.91707661518</v>
      </c>
      <c r="I13" s="946">
        <v>-6.221925265683385</v>
      </c>
      <c r="K13" s="939"/>
      <c r="L13" s="940"/>
      <c r="M13" s="940"/>
    </row>
    <row r="14" spans="1:13" ht="12.75">
      <c r="A14" s="936" t="s">
        <v>807</v>
      </c>
      <c r="B14" s="942">
        <v>148608.08064223</v>
      </c>
      <c r="C14" s="942">
        <v>158734.77323982236</v>
      </c>
      <c r="D14" s="942">
        <v>178604.28415670892</v>
      </c>
      <c r="E14" s="942">
        <v>206411.46531822704</v>
      </c>
      <c r="F14" s="942">
        <v>10126.692597592366</v>
      </c>
      <c r="G14" s="942">
        <v>6.814362014386088</v>
      </c>
      <c r="H14" s="942">
        <v>27807.18116151812</v>
      </c>
      <c r="I14" s="943">
        <v>15.569156861388533</v>
      </c>
      <c r="K14" s="939"/>
      <c r="L14" s="940"/>
      <c r="M14" s="940"/>
    </row>
    <row r="15" spans="1:13" ht="12.75">
      <c r="A15" s="936" t="s">
        <v>808</v>
      </c>
      <c r="B15" s="942">
        <v>139723.045525048</v>
      </c>
      <c r="C15" s="942">
        <v>139629.39853003132</v>
      </c>
      <c r="D15" s="942">
        <v>164562.6836140436</v>
      </c>
      <c r="E15" s="942">
        <v>179468.68492430478</v>
      </c>
      <c r="F15" s="942">
        <v>-93.64699501666473</v>
      </c>
      <c r="G15" s="942">
        <v>-0.06702329931670202</v>
      </c>
      <c r="H15" s="942">
        <v>14906.00131026117</v>
      </c>
      <c r="I15" s="943">
        <v>9.05794739299518</v>
      </c>
      <c r="K15" s="939"/>
      <c r="L15" s="940"/>
      <c r="M15" s="940"/>
    </row>
    <row r="16" spans="1:13" ht="12.75">
      <c r="A16" s="936" t="s">
        <v>809</v>
      </c>
      <c r="B16" s="942">
        <v>84073.62752155848</v>
      </c>
      <c r="C16" s="942">
        <v>83561.82173716942</v>
      </c>
      <c r="D16" s="942">
        <v>92254.71240509371</v>
      </c>
      <c r="E16" s="942">
        <v>95602.31876417605</v>
      </c>
      <c r="F16" s="942">
        <v>-511.8057843890565</v>
      </c>
      <c r="G16" s="942">
        <v>-0.6087590121620687</v>
      </c>
      <c r="H16" s="942">
        <v>3347.6063590823323</v>
      </c>
      <c r="I16" s="943">
        <v>3.6286562190805753</v>
      </c>
      <c r="K16" s="939"/>
      <c r="L16" s="940"/>
      <c r="M16" s="940"/>
    </row>
    <row r="17" spans="1:13" ht="12.75">
      <c r="A17" s="936" t="s">
        <v>810</v>
      </c>
      <c r="B17" s="942">
        <v>71957.19140573568</v>
      </c>
      <c r="C17" s="942">
        <v>73056.28852212681</v>
      </c>
      <c r="D17" s="942">
        <v>78096.0350711637</v>
      </c>
      <c r="E17" s="942">
        <v>77029.21348383362</v>
      </c>
      <c r="F17" s="942">
        <v>1099.0971163911308</v>
      </c>
      <c r="G17" s="942">
        <v>1.5274319285112097</v>
      </c>
      <c r="H17" s="942">
        <v>-1066.8215873300796</v>
      </c>
      <c r="I17" s="943">
        <v>-1.3660380918928297</v>
      </c>
      <c r="K17" s="939"/>
      <c r="L17" s="940"/>
      <c r="M17" s="940"/>
    </row>
    <row r="18" spans="1:13" ht="12.75">
      <c r="A18" s="936" t="s">
        <v>811</v>
      </c>
      <c r="B18" s="942">
        <v>924921.4648661031</v>
      </c>
      <c r="C18" s="942">
        <v>992254.4802737609</v>
      </c>
      <c r="D18" s="942">
        <v>1097554.9779782174</v>
      </c>
      <c r="E18" s="942">
        <v>1195870.2159887205</v>
      </c>
      <c r="F18" s="942">
        <v>67333.01540765772</v>
      </c>
      <c r="G18" s="942">
        <v>7.279862990032913</v>
      </c>
      <c r="H18" s="942">
        <v>98315.23801050312</v>
      </c>
      <c r="I18" s="943">
        <v>8.957659523498998</v>
      </c>
      <c r="K18" s="939"/>
      <c r="L18" s="940"/>
      <c r="M18" s="940"/>
    </row>
    <row r="19" spans="1:13" ht="12.75">
      <c r="A19" s="936" t="s">
        <v>812</v>
      </c>
      <c r="B19" s="942">
        <v>55651.7866333227</v>
      </c>
      <c r="C19" s="942">
        <v>52541.856977057505</v>
      </c>
      <c r="D19" s="942">
        <v>59491.5495035016</v>
      </c>
      <c r="E19" s="942">
        <v>62373.4954749394</v>
      </c>
      <c r="F19" s="942">
        <v>-3109.9296562651944</v>
      </c>
      <c r="G19" s="942">
        <v>-5.588193738964451</v>
      </c>
      <c r="H19" s="942">
        <v>2881.9459714378027</v>
      </c>
      <c r="I19" s="943">
        <v>4.8442946863708345</v>
      </c>
      <c r="K19" s="939"/>
      <c r="L19" s="940"/>
      <c r="M19" s="940"/>
    </row>
    <row r="20" spans="1:13" ht="13.5" thickBot="1">
      <c r="A20" s="947" t="s">
        <v>541</v>
      </c>
      <c r="B20" s="948">
        <v>1772903.4444626276</v>
      </c>
      <c r="C20" s="948">
        <v>1873310.3812902973</v>
      </c>
      <c r="D20" s="948">
        <v>2109070.915815551</v>
      </c>
      <c r="E20" s="948">
        <v>2256802.7906473936</v>
      </c>
      <c r="F20" s="948">
        <v>100406.93682766962</v>
      </c>
      <c r="G20" s="948">
        <v>5.663418227387068</v>
      </c>
      <c r="H20" s="948">
        <v>147731.87483184272</v>
      </c>
      <c r="I20" s="949">
        <v>7.004594948611137</v>
      </c>
      <c r="K20" s="950"/>
      <c r="L20" s="940"/>
      <c r="M20" s="940"/>
    </row>
    <row r="21" spans="1:13" ht="13.5" hidden="1" thickTop="1">
      <c r="A21" s="951" t="s">
        <v>813</v>
      </c>
      <c r="B21" s="952"/>
      <c r="C21" s="952"/>
      <c r="D21" s="952"/>
      <c r="E21" s="952"/>
      <c r="F21" s="952"/>
      <c r="G21" s="953"/>
      <c r="H21" s="952"/>
      <c r="I21" s="954"/>
      <c r="K21" s="940"/>
      <c r="L21" s="940"/>
      <c r="M21" s="940"/>
    </row>
    <row r="22" spans="1:13" ht="13.5" hidden="1" thickTop="1">
      <c r="A22" s="955" t="s">
        <v>814</v>
      </c>
      <c r="B22" s="952"/>
      <c r="C22" s="952"/>
      <c r="D22" s="952"/>
      <c r="E22" s="952"/>
      <c r="F22" s="952"/>
      <c r="G22" s="953"/>
      <c r="H22" s="952"/>
      <c r="I22" s="954"/>
      <c r="K22" s="940"/>
      <c r="L22" s="940"/>
      <c r="M22" s="940"/>
    </row>
    <row r="23" spans="1:13" ht="13.5" hidden="1" thickTop="1">
      <c r="A23" s="956" t="s">
        <v>815</v>
      </c>
      <c r="I23" s="954"/>
      <c r="K23" s="940"/>
      <c r="L23" s="940"/>
      <c r="M23" s="940"/>
    </row>
    <row r="24" spans="1:13" ht="13.5" hidden="1" thickTop="1">
      <c r="A24" s="878" t="s">
        <v>816</v>
      </c>
      <c r="I24" s="954"/>
      <c r="K24" s="940"/>
      <c r="L24" s="940"/>
      <c r="M24" s="940"/>
    </row>
    <row r="25" spans="1:13" ht="13.5" hidden="1" thickTop="1">
      <c r="A25" s="956" t="s">
        <v>817</v>
      </c>
      <c r="I25" s="954"/>
      <c r="K25" s="940"/>
      <c r="L25" s="940"/>
      <c r="M25" s="940"/>
    </row>
    <row r="26" spans="1:13" ht="13.5" hidden="1" thickTop="1">
      <c r="A26" s="878" t="s">
        <v>818</v>
      </c>
      <c r="I26" s="954"/>
      <c r="K26" s="940"/>
      <c r="L26" s="940"/>
      <c r="M26" s="940"/>
    </row>
    <row r="27" spans="9:13" ht="13.5" hidden="1" thickTop="1">
      <c r="I27" s="954"/>
      <c r="K27" s="940"/>
      <c r="L27" s="940"/>
      <c r="M27" s="940"/>
    </row>
    <row r="28" spans="1:13" s="957" customFormat="1" ht="13.5" thickTop="1">
      <c r="A28" s="867" t="s">
        <v>715</v>
      </c>
      <c r="E28" s="878"/>
      <c r="G28" s="958"/>
      <c r="I28" s="959"/>
      <c r="K28" s="960"/>
      <c r="L28" s="960"/>
      <c r="M28" s="960"/>
    </row>
    <row r="29" spans="1:13" ht="12.75">
      <c r="A29" s="878" t="s">
        <v>819</v>
      </c>
      <c r="I29" s="954"/>
      <c r="K29" s="940"/>
      <c r="L29" s="940"/>
      <c r="M29" s="940"/>
    </row>
    <row r="30" spans="9:13" ht="12.75">
      <c r="I30" s="954"/>
      <c r="K30" s="940"/>
      <c r="L30" s="940"/>
      <c r="M30" s="940"/>
    </row>
    <row r="31" spans="9:13" ht="12.75">
      <c r="I31" s="954"/>
      <c r="K31" s="940"/>
      <c r="L31" s="940"/>
      <c r="M31" s="940"/>
    </row>
    <row r="32" ht="12.75">
      <c r="I32" s="954"/>
    </row>
    <row r="33" s="878" customFormat="1" ht="12.75">
      <c r="I33" s="954"/>
    </row>
    <row r="34" s="878" customFormat="1" ht="12.75">
      <c r="I34" s="954"/>
    </row>
    <row r="35" s="878" customFormat="1" ht="12.75">
      <c r="I35" s="954"/>
    </row>
    <row r="36" s="878" customFormat="1" ht="12.75">
      <c r="I36" s="954"/>
    </row>
    <row r="37" s="878" customFormat="1" ht="12.75">
      <c r="I37" s="954"/>
    </row>
    <row r="38" s="878" customFormat="1" ht="12.75">
      <c r="I38" s="954"/>
    </row>
    <row r="39" s="878" customFormat="1" ht="12.75">
      <c r="I39" s="954"/>
    </row>
    <row r="40" s="878" customFormat="1" ht="12.75">
      <c r="I40" s="954"/>
    </row>
    <row r="41" s="878" customFormat="1" ht="12.75">
      <c r="I41" s="954"/>
    </row>
    <row r="42" s="878" customFormat="1" ht="12.75">
      <c r="I42" s="954"/>
    </row>
    <row r="43" s="878" customFormat="1" ht="12.75">
      <c r="I43" s="954"/>
    </row>
    <row r="44" s="878" customFormat="1" ht="12.75">
      <c r="I44" s="954"/>
    </row>
    <row r="45" s="878" customFormat="1" ht="12.75">
      <c r="I45" s="954"/>
    </row>
    <row r="46" s="878" customFormat="1" ht="12.75">
      <c r="I46" s="954"/>
    </row>
    <row r="47" s="878" customFormat="1" ht="12.75">
      <c r="I47" s="954"/>
    </row>
    <row r="48" s="878" customFormat="1" ht="12.75">
      <c r="I48" s="954"/>
    </row>
    <row r="49" s="878" customFormat="1" ht="12.75">
      <c r="I49" s="954"/>
    </row>
    <row r="50" s="878" customFormat="1" ht="12.75">
      <c r="I50" s="954"/>
    </row>
    <row r="51" s="878" customFormat="1" ht="12.75">
      <c r="I51" s="954"/>
    </row>
    <row r="52" s="878" customFormat="1" ht="12.75">
      <c r="I52" s="954"/>
    </row>
    <row r="53" s="878" customFormat="1" ht="12.75">
      <c r="I53" s="954"/>
    </row>
    <row r="54" s="878" customFormat="1" ht="12.75">
      <c r="I54" s="954"/>
    </row>
    <row r="55" s="878" customFormat="1" ht="12.75">
      <c r="I55" s="954"/>
    </row>
    <row r="56" s="878" customFormat="1" ht="12.75">
      <c r="I56" s="954"/>
    </row>
    <row r="57" s="878" customFormat="1" ht="12.75">
      <c r="I57" s="954"/>
    </row>
    <row r="58" s="878" customFormat="1" ht="12.75">
      <c r="I58" s="954"/>
    </row>
    <row r="59" s="878" customFormat="1" ht="12.75">
      <c r="I59" s="954"/>
    </row>
    <row r="60" s="878" customFormat="1" ht="12.75">
      <c r="I60" s="954"/>
    </row>
    <row r="61" s="878" customFormat="1" ht="12.75">
      <c r="I61" s="954"/>
    </row>
    <row r="62" s="878" customFormat="1" ht="12.75">
      <c r="I62" s="954"/>
    </row>
    <row r="63" s="878" customFormat="1" ht="12.75">
      <c r="I63" s="954"/>
    </row>
    <row r="64" s="878" customFormat="1" ht="12.75">
      <c r="I64" s="954"/>
    </row>
    <row r="65" s="878" customFormat="1" ht="12.75">
      <c r="I65" s="954"/>
    </row>
    <row r="66" s="878" customFormat="1" ht="12.75">
      <c r="I66" s="954"/>
    </row>
    <row r="67" s="878" customFormat="1" ht="12.75">
      <c r="I67" s="954"/>
    </row>
    <row r="68" s="878" customFormat="1" ht="12.75">
      <c r="I68" s="954"/>
    </row>
    <row r="69" s="878" customFormat="1" ht="12.75">
      <c r="I69" s="954"/>
    </row>
    <row r="70" s="878" customFormat="1" ht="12.75">
      <c r="I70" s="954"/>
    </row>
    <row r="71" s="878" customFormat="1" ht="12.75">
      <c r="I71" s="954"/>
    </row>
    <row r="72" s="878" customFormat="1" ht="12.75">
      <c r="I72" s="954"/>
    </row>
    <row r="73" s="878" customFormat="1" ht="12.75">
      <c r="I73" s="954"/>
    </row>
    <row r="74" s="878" customFormat="1" ht="12.75">
      <c r="I74" s="954"/>
    </row>
    <row r="75" s="878" customFormat="1" ht="12.75">
      <c r="I75" s="954"/>
    </row>
    <row r="76" s="878" customFormat="1" ht="12.75">
      <c r="I76" s="954"/>
    </row>
    <row r="77" s="878" customFormat="1" ht="12.75">
      <c r="I77" s="954"/>
    </row>
    <row r="78" s="878" customFormat="1" ht="12.75">
      <c r="I78" s="954"/>
    </row>
    <row r="79" s="878" customFormat="1" ht="12.75">
      <c r="I79" s="954"/>
    </row>
    <row r="80" s="878" customFormat="1" ht="12.75">
      <c r="I80" s="954"/>
    </row>
    <row r="81" s="878" customFormat="1" ht="12.75">
      <c r="I81" s="954"/>
    </row>
    <row r="82" s="878" customFormat="1" ht="12.75">
      <c r="I82" s="954"/>
    </row>
    <row r="83" s="878" customFormat="1" ht="12.75">
      <c r="I83" s="954"/>
    </row>
    <row r="84" s="878" customFormat="1" ht="12.75">
      <c r="I84" s="954"/>
    </row>
    <row r="85" s="878" customFormat="1" ht="12.75">
      <c r="I85" s="954"/>
    </row>
    <row r="86" s="878" customFormat="1" ht="12.75">
      <c r="I86" s="954"/>
    </row>
    <row r="87" s="878" customFormat="1" ht="12.75">
      <c r="I87" s="954"/>
    </row>
    <row r="88" s="878" customFormat="1" ht="12.75">
      <c r="I88" s="954"/>
    </row>
    <row r="89" s="878" customFormat="1" ht="12.75">
      <c r="I89" s="954"/>
    </row>
    <row r="90" s="878" customFormat="1" ht="12.75">
      <c r="I90" s="954"/>
    </row>
    <row r="91" s="878" customFormat="1" ht="12.75">
      <c r="I91" s="954"/>
    </row>
    <row r="92" s="878" customFormat="1" ht="12.75">
      <c r="I92" s="954"/>
    </row>
    <row r="93" s="878" customFormat="1" ht="12.75">
      <c r="I93" s="954"/>
    </row>
    <row r="94" s="878" customFormat="1" ht="12.75">
      <c r="I94" s="954"/>
    </row>
    <row r="95" s="878" customFormat="1" ht="12.75">
      <c r="I95" s="954"/>
    </row>
    <row r="96" s="878" customFormat="1" ht="12.75">
      <c r="I96" s="954"/>
    </row>
    <row r="97" s="878" customFormat="1" ht="12.75">
      <c r="I97" s="954"/>
    </row>
    <row r="98" s="878" customFormat="1" ht="12.75">
      <c r="I98" s="954"/>
    </row>
    <row r="99" s="878" customFormat="1" ht="12.75">
      <c r="I99" s="954"/>
    </row>
    <row r="100" s="878" customFormat="1" ht="12.75">
      <c r="I100" s="954"/>
    </row>
    <row r="101" s="878" customFormat="1" ht="12.75">
      <c r="I101" s="954"/>
    </row>
    <row r="102" s="878" customFormat="1" ht="12.75">
      <c r="I102" s="954"/>
    </row>
    <row r="103" s="878" customFormat="1" ht="12.75">
      <c r="I103" s="954"/>
    </row>
    <row r="104" s="878" customFormat="1" ht="12.75">
      <c r="I104" s="954"/>
    </row>
    <row r="105" s="878" customFormat="1" ht="12.75">
      <c r="I105" s="954"/>
    </row>
    <row r="106" s="878" customFormat="1" ht="12.75">
      <c r="I106" s="954"/>
    </row>
    <row r="107" s="878" customFormat="1" ht="12.75">
      <c r="I107" s="954"/>
    </row>
    <row r="108" s="878" customFormat="1" ht="12.75">
      <c r="I108" s="954"/>
    </row>
    <row r="109" s="878" customFormat="1" ht="12.75">
      <c r="I109" s="954"/>
    </row>
    <row r="110" s="878" customFormat="1" ht="12.75">
      <c r="I110" s="954"/>
    </row>
    <row r="111" s="878" customFormat="1" ht="12.75">
      <c r="I111" s="954"/>
    </row>
    <row r="112" s="878" customFormat="1" ht="12.75">
      <c r="I112" s="954"/>
    </row>
    <row r="113" s="878" customFormat="1" ht="12.75">
      <c r="I113" s="954"/>
    </row>
    <row r="114" s="878" customFormat="1" ht="12.75">
      <c r="I114" s="954"/>
    </row>
    <row r="115" s="878" customFormat="1" ht="12.75">
      <c r="I115" s="954"/>
    </row>
    <row r="116" s="878" customFormat="1" ht="12.75">
      <c r="I116" s="954"/>
    </row>
    <row r="117" s="878" customFormat="1" ht="12.75">
      <c r="I117" s="954"/>
    </row>
    <row r="118" s="878" customFormat="1" ht="12.75">
      <c r="I118" s="954"/>
    </row>
    <row r="119" s="878" customFormat="1" ht="12.75">
      <c r="I119" s="954"/>
    </row>
    <row r="120" s="878" customFormat="1" ht="12.75">
      <c r="I120" s="954"/>
    </row>
    <row r="121" s="878" customFormat="1" ht="12.75">
      <c r="I121" s="954"/>
    </row>
    <row r="122" s="878" customFormat="1" ht="12.75">
      <c r="I122" s="954"/>
    </row>
    <row r="123" s="878" customFormat="1" ht="12.75">
      <c r="I123" s="954"/>
    </row>
    <row r="124" s="878" customFormat="1" ht="12.75">
      <c r="I124" s="954"/>
    </row>
    <row r="125" s="878" customFormat="1" ht="12.75">
      <c r="I125" s="954"/>
    </row>
    <row r="126" s="878" customFormat="1" ht="12.75">
      <c r="I126" s="954"/>
    </row>
    <row r="127" s="878" customFormat="1" ht="12.75">
      <c r="I127" s="954"/>
    </row>
    <row r="128" s="878" customFormat="1" ht="12.75">
      <c r="I128" s="954"/>
    </row>
    <row r="129" s="878" customFormat="1" ht="12.75">
      <c r="I129" s="954"/>
    </row>
    <row r="130" s="878" customFormat="1" ht="12.75">
      <c r="I130" s="954"/>
    </row>
    <row r="131" s="878" customFormat="1" ht="12.75">
      <c r="I131" s="954"/>
    </row>
    <row r="132" s="878" customFormat="1" ht="12.75">
      <c r="I132" s="954"/>
    </row>
    <row r="133" s="878" customFormat="1" ht="12.75">
      <c r="I133" s="954"/>
    </row>
    <row r="134" s="878" customFormat="1" ht="12.75">
      <c r="I134" s="954"/>
    </row>
    <row r="135" s="878" customFormat="1" ht="12.75">
      <c r="I135" s="954"/>
    </row>
    <row r="136" s="878" customFormat="1" ht="12.75">
      <c r="I136" s="954"/>
    </row>
    <row r="137" s="878" customFormat="1" ht="12.75">
      <c r="I137" s="954"/>
    </row>
    <row r="138" s="878" customFormat="1" ht="12.75">
      <c r="I138" s="954"/>
    </row>
    <row r="139" s="878" customFormat="1" ht="12.75">
      <c r="I139" s="954"/>
    </row>
    <row r="140" s="878" customFormat="1" ht="12.75">
      <c r="I140" s="954"/>
    </row>
    <row r="141" s="878" customFormat="1" ht="12.75">
      <c r="I141" s="954"/>
    </row>
    <row r="142" s="878" customFormat="1" ht="12.75">
      <c r="I142" s="954"/>
    </row>
    <row r="143" s="878" customFormat="1" ht="12.75">
      <c r="I143" s="954"/>
    </row>
    <row r="144" s="878" customFormat="1" ht="12.75">
      <c r="I144" s="954"/>
    </row>
    <row r="145" s="878" customFormat="1" ht="12.75">
      <c r="I145" s="954"/>
    </row>
    <row r="146" s="878" customFormat="1" ht="12.75">
      <c r="I146" s="954"/>
    </row>
    <row r="147" s="878" customFormat="1" ht="12.75">
      <c r="I147" s="954"/>
    </row>
    <row r="148" s="878" customFormat="1" ht="12.75">
      <c r="I148" s="954"/>
    </row>
    <row r="149" s="878" customFormat="1" ht="12.75">
      <c r="I149" s="954"/>
    </row>
    <row r="150" s="878" customFormat="1" ht="12.75">
      <c r="I150" s="954"/>
    </row>
    <row r="151" s="878" customFormat="1" ht="12.75">
      <c r="I151" s="954"/>
    </row>
    <row r="152" s="878" customFormat="1" ht="12.75">
      <c r="I152" s="954"/>
    </row>
    <row r="153" s="878" customFormat="1" ht="12.75">
      <c r="I153" s="954"/>
    </row>
    <row r="154" s="878" customFormat="1" ht="12.75">
      <c r="I154" s="954"/>
    </row>
    <row r="155" s="878" customFormat="1" ht="12.75">
      <c r="I155" s="954"/>
    </row>
    <row r="156" s="878" customFormat="1" ht="12.75">
      <c r="I156" s="954"/>
    </row>
    <row r="157" s="878" customFormat="1" ht="12.75">
      <c r="I157" s="954"/>
    </row>
    <row r="158" s="878" customFormat="1" ht="12.75">
      <c r="I158" s="954"/>
    </row>
    <row r="159" s="878" customFormat="1" ht="12.75">
      <c r="I159" s="954"/>
    </row>
    <row r="160" s="878" customFormat="1" ht="12.75">
      <c r="I160" s="954"/>
    </row>
    <row r="161" s="878" customFormat="1" ht="12.75">
      <c r="I161" s="954"/>
    </row>
    <row r="162" s="878" customFormat="1" ht="12.75">
      <c r="I162" s="954"/>
    </row>
    <row r="163" s="878" customFormat="1" ht="12.75">
      <c r="I163" s="954"/>
    </row>
    <row r="164" s="878" customFormat="1" ht="12.75">
      <c r="I164" s="954"/>
    </row>
    <row r="165" s="878" customFormat="1" ht="12.75">
      <c r="I165" s="954"/>
    </row>
    <row r="166" s="878" customFormat="1" ht="12.75">
      <c r="I166" s="954"/>
    </row>
    <row r="167" s="878" customFormat="1" ht="12.75">
      <c r="I167" s="954"/>
    </row>
    <row r="168" s="878" customFormat="1" ht="12.75">
      <c r="I168" s="954"/>
    </row>
    <row r="169" s="878" customFormat="1" ht="12.75">
      <c r="I169" s="954"/>
    </row>
    <row r="170" s="878" customFormat="1" ht="12.75">
      <c r="I170" s="954"/>
    </row>
    <row r="171" s="878" customFormat="1" ht="12.75">
      <c r="I171" s="954"/>
    </row>
    <row r="172" s="878" customFormat="1" ht="12.75">
      <c r="I172" s="954"/>
    </row>
    <row r="173" s="878" customFormat="1" ht="12.75">
      <c r="I173" s="954"/>
    </row>
    <row r="174" s="878" customFormat="1" ht="12.75">
      <c r="I174" s="954"/>
    </row>
    <row r="175" s="878" customFormat="1" ht="12.75">
      <c r="I175" s="954"/>
    </row>
    <row r="176" s="878" customFormat="1" ht="12.75">
      <c r="I176" s="954"/>
    </row>
    <row r="177" s="878" customFormat="1" ht="12.75">
      <c r="I177" s="954"/>
    </row>
    <row r="178" s="878" customFormat="1" ht="12.75">
      <c r="I178" s="954"/>
    </row>
    <row r="179" s="878" customFormat="1" ht="12.75">
      <c r="I179" s="954"/>
    </row>
    <row r="180" s="878" customFormat="1" ht="12.75">
      <c r="I180" s="954"/>
    </row>
    <row r="181" s="878" customFormat="1" ht="12.75">
      <c r="I181" s="954"/>
    </row>
    <row r="182" s="878" customFormat="1" ht="12.75">
      <c r="I182" s="954"/>
    </row>
    <row r="183" s="878" customFormat="1" ht="12.75">
      <c r="I183" s="954"/>
    </row>
    <row r="184" s="878" customFormat="1" ht="12.75">
      <c r="I184" s="954"/>
    </row>
    <row r="185" s="878" customFormat="1" ht="12.75">
      <c r="I185" s="954"/>
    </row>
    <row r="186" s="878" customFormat="1" ht="12.75">
      <c r="I186" s="954"/>
    </row>
    <row r="187" s="878" customFormat="1" ht="12.75">
      <c r="I187" s="954"/>
    </row>
    <row r="188" s="878" customFormat="1" ht="12.75">
      <c r="I188" s="954"/>
    </row>
    <row r="189" s="878" customFormat="1" ht="12.75">
      <c r="I189" s="954"/>
    </row>
    <row r="190" s="878" customFormat="1" ht="12.75">
      <c r="I190" s="954"/>
    </row>
    <row r="191" s="878" customFormat="1" ht="12.75">
      <c r="I191" s="954"/>
    </row>
    <row r="192" s="878" customFormat="1" ht="12.75">
      <c r="I192" s="954"/>
    </row>
    <row r="193" s="878" customFormat="1" ht="12.75">
      <c r="I193" s="954"/>
    </row>
    <row r="194" s="878" customFormat="1" ht="12.75">
      <c r="I194" s="954"/>
    </row>
    <row r="195" s="878" customFormat="1" ht="12.75">
      <c r="I195" s="954"/>
    </row>
    <row r="196" s="878" customFormat="1" ht="12.75">
      <c r="I196" s="954"/>
    </row>
    <row r="197" s="878" customFormat="1" ht="12.75">
      <c r="I197" s="954"/>
    </row>
    <row r="198" s="878" customFormat="1" ht="12.75">
      <c r="I198" s="954"/>
    </row>
    <row r="199" s="878" customFormat="1" ht="12.75">
      <c r="I199" s="954"/>
    </row>
    <row r="200" s="878" customFormat="1" ht="12.75">
      <c r="I200" s="954"/>
    </row>
    <row r="201" s="878" customFormat="1" ht="12.75">
      <c r="I201" s="954"/>
    </row>
    <row r="202" s="878" customFormat="1" ht="12.75">
      <c r="I202" s="954"/>
    </row>
    <row r="203" s="878" customFormat="1" ht="12.75">
      <c r="I203" s="954"/>
    </row>
    <row r="204" s="878" customFormat="1" ht="12.75">
      <c r="I204" s="954"/>
    </row>
    <row r="205" s="878" customFormat="1" ht="12.75">
      <c r="I205" s="954"/>
    </row>
    <row r="206" s="878" customFormat="1" ht="12.75">
      <c r="I206" s="954"/>
    </row>
    <row r="207" s="878" customFormat="1" ht="12.75">
      <c r="I207" s="954"/>
    </row>
    <row r="208" s="878" customFormat="1" ht="12.75">
      <c r="I208" s="954"/>
    </row>
    <row r="209" s="878" customFormat="1" ht="12.75">
      <c r="I209" s="954"/>
    </row>
    <row r="210" s="878" customFormat="1" ht="12.75">
      <c r="I210" s="954"/>
    </row>
    <row r="211" s="878" customFormat="1" ht="12.75">
      <c r="I211" s="954"/>
    </row>
    <row r="212" s="878" customFormat="1" ht="12.75">
      <c r="I212" s="954"/>
    </row>
    <row r="213" s="878" customFormat="1" ht="12.75">
      <c r="I213" s="954"/>
    </row>
    <row r="214" s="878" customFormat="1" ht="12.75">
      <c r="I214" s="954"/>
    </row>
    <row r="215" s="878" customFormat="1" ht="12.75">
      <c r="I215" s="954"/>
    </row>
    <row r="216" s="878" customFormat="1" ht="12.75">
      <c r="I216" s="954"/>
    </row>
    <row r="217" s="878" customFormat="1" ht="12.75">
      <c r="I217" s="954"/>
    </row>
    <row r="218" s="878" customFormat="1" ht="12.75">
      <c r="I218" s="954"/>
    </row>
    <row r="219" s="878" customFormat="1" ht="12.75">
      <c r="I219" s="954"/>
    </row>
    <row r="220" s="878" customFormat="1" ht="12.75">
      <c r="I220" s="954"/>
    </row>
    <row r="221" s="878" customFormat="1" ht="12.75">
      <c r="I221" s="954"/>
    </row>
    <row r="222" s="878" customFormat="1" ht="12.75">
      <c r="I222" s="954"/>
    </row>
    <row r="223" s="878" customFormat="1" ht="12.75">
      <c r="I223" s="954"/>
    </row>
    <row r="224" s="878" customFormat="1" ht="12.75">
      <c r="I224" s="954"/>
    </row>
    <row r="225" s="878" customFormat="1" ht="12.75">
      <c r="I225" s="954"/>
    </row>
    <row r="226" s="878" customFormat="1" ht="12.75">
      <c r="I226" s="954"/>
    </row>
    <row r="227" s="878" customFormat="1" ht="12.75">
      <c r="I227" s="954"/>
    </row>
    <row r="228" s="878" customFormat="1" ht="12.75">
      <c r="I228" s="954"/>
    </row>
    <row r="229" s="878" customFormat="1" ht="12.75">
      <c r="I229" s="954"/>
    </row>
    <row r="230" s="878" customFormat="1" ht="12.75">
      <c r="I230" s="954"/>
    </row>
    <row r="231" s="878" customFormat="1" ht="12.75">
      <c r="I231" s="954"/>
    </row>
    <row r="232" s="878" customFormat="1" ht="12.75">
      <c r="I232" s="954"/>
    </row>
    <row r="233" s="878" customFormat="1" ht="12.75">
      <c r="I233" s="954"/>
    </row>
    <row r="234" s="878" customFormat="1" ht="12.75">
      <c r="I234" s="954"/>
    </row>
    <row r="235" s="878" customFormat="1" ht="12.75">
      <c r="I235" s="954"/>
    </row>
    <row r="236" s="878" customFormat="1" ht="12.75">
      <c r="I236" s="954"/>
    </row>
    <row r="237" s="878" customFormat="1" ht="12.75">
      <c r="I237" s="954"/>
    </row>
    <row r="238" s="878" customFormat="1" ht="12.75">
      <c r="I238" s="954"/>
    </row>
    <row r="239" s="878" customFormat="1" ht="12.75">
      <c r="I239" s="954"/>
    </row>
    <row r="240" s="878" customFormat="1" ht="12.75">
      <c r="I240" s="954"/>
    </row>
    <row r="241" s="878" customFormat="1" ht="12.75">
      <c r="I241" s="954"/>
    </row>
    <row r="242" s="878" customFormat="1" ht="12.75">
      <c r="I242" s="954"/>
    </row>
    <row r="243" s="878" customFormat="1" ht="12.75">
      <c r="I243" s="954"/>
    </row>
    <row r="244" s="878" customFormat="1" ht="12.75">
      <c r="I244" s="954"/>
    </row>
    <row r="245" s="878" customFormat="1" ht="12.75">
      <c r="I245" s="954"/>
    </row>
    <row r="246" s="878" customFormat="1" ht="12.75">
      <c r="I246" s="954"/>
    </row>
    <row r="247" s="878" customFormat="1" ht="12.75">
      <c r="I247" s="954"/>
    </row>
    <row r="248" s="878" customFormat="1" ht="12.75">
      <c r="I248" s="954"/>
    </row>
    <row r="249" s="878" customFormat="1" ht="12.75">
      <c r="I249" s="954"/>
    </row>
    <row r="250" s="878" customFormat="1" ht="12.75">
      <c r="I250" s="954"/>
    </row>
    <row r="251" s="878" customFormat="1" ht="12.75">
      <c r="I251" s="954"/>
    </row>
    <row r="252" s="878" customFormat="1" ht="12.75">
      <c r="I252" s="954"/>
    </row>
    <row r="253" s="878" customFormat="1" ht="12.75">
      <c r="I253" s="954"/>
    </row>
    <row r="254" s="878" customFormat="1" ht="12.75">
      <c r="I254" s="954"/>
    </row>
    <row r="255" s="878" customFormat="1" ht="12.75">
      <c r="I255" s="954"/>
    </row>
    <row r="256" s="878" customFormat="1" ht="12.75">
      <c r="I256" s="954"/>
    </row>
    <row r="257" s="878" customFormat="1" ht="12.75">
      <c r="I257" s="954"/>
    </row>
    <row r="258" s="878" customFormat="1" ht="12.75">
      <c r="I258" s="954"/>
    </row>
    <row r="259" s="878" customFormat="1" ht="12.75">
      <c r="I259" s="954"/>
    </row>
    <row r="260" s="878" customFormat="1" ht="12.75">
      <c r="I260" s="954"/>
    </row>
    <row r="261" s="878" customFormat="1" ht="12.75">
      <c r="I261" s="954"/>
    </row>
    <row r="262" s="878" customFormat="1" ht="12.75">
      <c r="I262" s="954"/>
    </row>
    <row r="263" s="878" customFormat="1" ht="12.75">
      <c r="I263" s="954"/>
    </row>
    <row r="264" s="878" customFormat="1" ht="12.75">
      <c r="I264" s="954"/>
    </row>
    <row r="265" s="878" customFormat="1" ht="12.75">
      <c r="I265" s="954"/>
    </row>
    <row r="266" s="878" customFormat="1" ht="12.75">
      <c r="I266" s="954"/>
    </row>
    <row r="267" s="878" customFormat="1" ht="12.75">
      <c r="I267" s="954"/>
    </row>
    <row r="268" s="878" customFormat="1" ht="12.75">
      <c r="I268" s="954"/>
    </row>
    <row r="269" s="878" customFormat="1" ht="12.75">
      <c r="I269" s="954"/>
    </row>
    <row r="270" s="878" customFormat="1" ht="12.75">
      <c r="I270" s="954"/>
    </row>
    <row r="271" s="878" customFormat="1" ht="12.75">
      <c r="I271" s="954"/>
    </row>
    <row r="272" s="878" customFormat="1" ht="12.75">
      <c r="I272" s="954"/>
    </row>
    <row r="273" s="878" customFormat="1" ht="12.75">
      <c r="I273" s="954"/>
    </row>
    <row r="274" s="878" customFormat="1" ht="12.75">
      <c r="I274" s="954"/>
    </row>
    <row r="275" s="878" customFormat="1" ht="12.75">
      <c r="I275" s="954"/>
    </row>
    <row r="276" s="878" customFormat="1" ht="12.75">
      <c r="I276" s="954"/>
    </row>
    <row r="277" s="878" customFormat="1" ht="12.75">
      <c r="I277" s="954"/>
    </row>
    <row r="278" s="878" customFormat="1" ht="12.75">
      <c r="I278" s="954"/>
    </row>
    <row r="279" s="878" customFormat="1" ht="12.75">
      <c r="I279" s="954"/>
    </row>
    <row r="280" s="878" customFormat="1" ht="12.75">
      <c r="I280" s="954"/>
    </row>
    <row r="281" s="878" customFormat="1" ht="12.75">
      <c r="I281" s="954"/>
    </row>
    <row r="282" s="878" customFormat="1" ht="12.75">
      <c r="I282" s="954"/>
    </row>
    <row r="283" s="878" customFormat="1" ht="12.75">
      <c r="I283" s="954"/>
    </row>
    <row r="284" s="878" customFormat="1" ht="12.75">
      <c r="I284" s="954"/>
    </row>
    <row r="285" s="878" customFormat="1" ht="12.75">
      <c r="I285" s="954"/>
    </row>
    <row r="286" s="878" customFormat="1" ht="12.75">
      <c r="I286" s="954"/>
    </row>
    <row r="287" s="878" customFormat="1" ht="12.75">
      <c r="I287" s="954"/>
    </row>
    <row r="288" s="878" customFormat="1" ht="12.75">
      <c r="I288" s="954"/>
    </row>
    <row r="289" s="878" customFormat="1" ht="12.75">
      <c r="I289" s="954"/>
    </row>
    <row r="290" s="878" customFormat="1" ht="12.75">
      <c r="I290" s="954"/>
    </row>
    <row r="291" s="878" customFormat="1" ht="12.75">
      <c r="I291" s="954"/>
    </row>
    <row r="292" s="878" customFormat="1" ht="12.75">
      <c r="I292" s="954"/>
    </row>
    <row r="293" s="878" customFormat="1" ht="12.75">
      <c r="I293" s="954"/>
    </row>
    <row r="294" s="878" customFormat="1" ht="12.75">
      <c r="I294" s="954"/>
    </row>
    <row r="295" s="878" customFormat="1" ht="12.75">
      <c r="I295" s="954"/>
    </row>
    <row r="296" s="878" customFormat="1" ht="12.75">
      <c r="I296" s="954"/>
    </row>
    <row r="297" s="878" customFormat="1" ht="12.75">
      <c r="I297" s="954"/>
    </row>
    <row r="298" s="878" customFormat="1" ht="12.75">
      <c r="I298" s="954"/>
    </row>
    <row r="299" s="878" customFormat="1" ht="12.75">
      <c r="I299" s="954"/>
    </row>
    <row r="300" s="878" customFormat="1" ht="12.75">
      <c r="I300" s="954"/>
    </row>
    <row r="301" s="878" customFormat="1" ht="12.75">
      <c r="I301" s="954"/>
    </row>
    <row r="302" s="878" customFormat="1" ht="12.75">
      <c r="I302" s="954"/>
    </row>
    <row r="303" s="878" customFormat="1" ht="12.75">
      <c r="I303" s="954"/>
    </row>
    <row r="304" s="878" customFormat="1" ht="12.75">
      <c r="I304" s="954"/>
    </row>
    <row r="305" s="878" customFormat="1" ht="12.75">
      <c r="I305" s="954"/>
    </row>
    <row r="306" s="878" customFormat="1" ht="12.75">
      <c r="I306" s="954"/>
    </row>
    <row r="307" s="878" customFormat="1" ht="12.75">
      <c r="I307" s="954"/>
    </row>
    <row r="308" s="878" customFormat="1" ht="12.75">
      <c r="I308" s="954"/>
    </row>
    <row r="309" s="878" customFormat="1" ht="12.75">
      <c r="I309" s="954"/>
    </row>
    <row r="310" s="878" customFormat="1" ht="12.75">
      <c r="I310" s="954"/>
    </row>
    <row r="311" s="878" customFormat="1" ht="12.75">
      <c r="I311" s="954"/>
    </row>
    <row r="312" s="878" customFormat="1" ht="12.75">
      <c r="I312" s="954"/>
    </row>
    <row r="313" s="878" customFormat="1" ht="12.75">
      <c r="I313" s="954"/>
    </row>
    <row r="314" s="878" customFormat="1" ht="12.75">
      <c r="I314" s="954"/>
    </row>
    <row r="315" s="878" customFormat="1" ht="12.75">
      <c r="I315" s="954"/>
    </row>
    <row r="316" s="878" customFormat="1" ht="12.75">
      <c r="I316" s="954"/>
    </row>
    <row r="317" s="878" customFormat="1" ht="12.75">
      <c r="I317" s="954"/>
    </row>
    <row r="318" s="878" customFormat="1" ht="12.75">
      <c r="I318" s="954"/>
    </row>
    <row r="319" s="878" customFormat="1" ht="12.75">
      <c r="I319" s="954"/>
    </row>
    <row r="320" s="878" customFormat="1" ht="12.75">
      <c r="I320" s="954"/>
    </row>
    <row r="321" s="878" customFormat="1" ht="12.75">
      <c r="I321" s="954"/>
    </row>
    <row r="322" s="878" customFormat="1" ht="12.75">
      <c r="I322" s="954"/>
    </row>
    <row r="323" s="878" customFormat="1" ht="12.75">
      <c r="I323" s="954"/>
    </row>
    <row r="324" s="878" customFormat="1" ht="12.75">
      <c r="I324" s="954"/>
    </row>
    <row r="325" s="878" customFormat="1" ht="12.75">
      <c r="I325" s="954"/>
    </row>
    <row r="326" s="878" customFormat="1" ht="12.75">
      <c r="I326" s="954"/>
    </row>
    <row r="327" s="878" customFormat="1" ht="12.75">
      <c r="I327" s="954"/>
    </row>
    <row r="328" s="878" customFormat="1" ht="12.75">
      <c r="I328" s="954"/>
    </row>
    <row r="329" s="878" customFormat="1" ht="12.75">
      <c r="I329" s="954"/>
    </row>
    <row r="330" s="878" customFormat="1" ht="12.75">
      <c r="I330" s="954"/>
    </row>
    <row r="331" s="878" customFormat="1" ht="12.75">
      <c r="I331" s="961"/>
    </row>
    <row r="332" s="878" customFormat="1" ht="12.75">
      <c r="I332" s="961"/>
    </row>
    <row r="333" s="878" customFormat="1" ht="12.75">
      <c r="I333" s="961"/>
    </row>
    <row r="334" s="878" customFormat="1" ht="12.75">
      <c r="I334" s="961"/>
    </row>
    <row r="335" s="878" customFormat="1" ht="12.75">
      <c r="I335" s="961"/>
    </row>
    <row r="336" s="878" customFormat="1" ht="12.75">
      <c r="I336" s="961"/>
    </row>
    <row r="337" s="878" customFormat="1" ht="12.75">
      <c r="I337" s="961"/>
    </row>
    <row r="338" s="878" customFormat="1" ht="12.75">
      <c r="I338" s="961"/>
    </row>
    <row r="339" s="878" customFormat="1" ht="12.75">
      <c r="I339" s="961"/>
    </row>
    <row r="340" s="878" customFormat="1" ht="12.75">
      <c r="I340" s="961"/>
    </row>
    <row r="341" s="878" customFormat="1" ht="12.75">
      <c r="I341" s="961"/>
    </row>
    <row r="342" s="878" customFormat="1" ht="12.75">
      <c r="I342" s="961"/>
    </row>
    <row r="343" s="878" customFormat="1" ht="12.75">
      <c r="I343" s="961"/>
    </row>
    <row r="344" s="878" customFormat="1" ht="12.75">
      <c r="I344" s="961"/>
    </row>
    <row r="345" s="878" customFormat="1" ht="12.75">
      <c r="I345" s="961"/>
    </row>
    <row r="346" s="878" customFormat="1" ht="12.75">
      <c r="I346" s="961"/>
    </row>
    <row r="347" s="878" customFormat="1" ht="12.75">
      <c r="I347" s="961"/>
    </row>
    <row r="348" s="878" customFormat="1" ht="12.75">
      <c r="I348" s="961"/>
    </row>
    <row r="349" s="878" customFormat="1" ht="12.75">
      <c r="I349" s="961"/>
    </row>
    <row r="350" s="878" customFormat="1" ht="12.75">
      <c r="I350" s="961"/>
    </row>
    <row r="351" s="878" customFormat="1" ht="12.75">
      <c r="I351" s="961"/>
    </row>
    <row r="352" s="878" customFormat="1" ht="12.75">
      <c r="I352" s="961"/>
    </row>
    <row r="353" s="878" customFormat="1" ht="12.75">
      <c r="I353" s="961"/>
    </row>
    <row r="354" s="878" customFormat="1" ht="12.75">
      <c r="I354" s="961"/>
    </row>
    <row r="355" s="878" customFormat="1" ht="12.75">
      <c r="I355" s="961"/>
    </row>
    <row r="356" s="878" customFormat="1" ht="12.75">
      <c r="I356" s="961"/>
    </row>
    <row r="357" s="878" customFormat="1" ht="12.75">
      <c r="I357" s="961"/>
    </row>
    <row r="358" s="878" customFormat="1" ht="12.75">
      <c r="I358" s="961"/>
    </row>
    <row r="359" s="878" customFormat="1" ht="12.75">
      <c r="I359" s="961"/>
    </row>
    <row r="360" s="878" customFormat="1" ht="12.75">
      <c r="I360" s="961"/>
    </row>
    <row r="361" s="878" customFormat="1" ht="12.75">
      <c r="I361" s="961"/>
    </row>
    <row r="362" s="878" customFormat="1" ht="12.75">
      <c r="I362" s="961"/>
    </row>
    <row r="363" s="878" customFormat="1" ht="12.75">
      <c r="I363" s="961"/>
    </row>
    <row r="364" s="878" customFormat="1" ht="12.75">
      <c r="I364" s="961"/>
    </row>
    <row r="365" s="878" customFormat="1" ht="12.75">
      <c r="I365" s="961"/>
    </row>
    <row r="366" s="878" customFormat="1" ht="12.75">
      <c r="I366" s="961"/>
    </row>
    <row r="367" s="878" customFormat="1" ht="12.75">
      <c r="I367" s="961"/>
    </row>
    <row r="368" s="878" customFormat="1" ht="12.75">
      <c r="I368" s="961"/>
    </row>
    <row r="369" s="878" customFormat="1" ht="12.75">
      <c r="I369" s="961"/>
    </row>
    <row r="370" s="878" customFormat="1" ht="12.75">
      <c r="I370" s="961"/>
    </row>
    <row r="371" s="878" customFormat="1" ht="12.75">
      <c r="I371" s="961"/>
    </row>
    <row r="372" s="878" customFormat="1" ht="12.75">
      <c r="I372" s="961"/>
    </row>
    <row r="373" s="878" customFormat="1" ht="12.75">
      <c r="I373" s="961"/>
    </row>
    <row r="374" s="878" customFormat="1" ht="12.75">
      <c r="I374" s="961"/>
    </row>
    <row r="375" s="878" customFormat="1" ht="12.75">
      <c r="I375" s="961"/>
    </row>
    <row r="376" s="878" customFormat="1" ht="12.75">
      <c r="I376" s="961"/>
    </row>
    <row r="377" s="878" customFormat="1" ht="12.75">
      <c r="I377" s="961"/>
    </row>
    <row r="378" s="878" customFormat="1" ht="12.75">
      <c r="I378" s="961"/>
    </row>
    <row r="379" s="878" customFormat="1" ht="12.75">
      <c r="I379" s="961"/>
    </row>
    <row r="380" s="878" customFormat="1" ht="12.75">
      <c r="I380" s="961"/>
    </row>
    <row r="381" s="878" customFormat="1" ht="12.75">
      <c r="I381" s="961"/>
    </row>
    <row r="382" s="878" customFormat="1" ht="12.75">
      <c r="I382" s="961"/>
    </row>
    <row r="383" s="878" customFormat="1" ht="12.75">
      <c r="I383" s="961"/>
    </row>
    <row r="384" s="878" customFormat="1" ht="12.75">
      <c r="I384" s="961"/>
    </row>
    <row r="385" s="878" customFormat="1" ht="12.75">
      <c r="I385" s="961"/>
    </row>
    <row r="386" s="878" customFormat="1" ht="12.75">
      <c r="I386" s="961"/>
    </row>
    <row r="387" s="878" customFormat="1" ht="12.75">
      <c r="I387" s="961"/>
    </row>
    <row r="388" s="878" customFormat="1" ht="12.75">
      <c r="I388" s="961"/>
    </row>
    <row r="389" s="878" customFormat="1" ht="12.75">
      <c r="I389" s="961"/>
    </row>
    <row r="390" s="878" customFormat="1" ht="12.75">
      <c r="I390" s="961"/>
    </row>
    <row r="391" s="878" customFormat="1" ht="12.75">
      <c r="I391" s="961"/>
    </row>
    <row r="392" s="878" customFormat="1" ht="12.75">
      <c r="I392" s="961"/>
    </row>
    <row r="393" s="878" customFormat="1" ht="12.75">
      <c r="I393" s="961"/>
    </row>
    <row r="394" s="878" customFormat="1" ht="12.75">
      <c r="I394" s="961"/>
    </row>
    <row r="395" s="878" customFormat="1" ht="12.75">
      <c r="I395" s="961"/>
    </row>
    <row r="396" s="878" customFormat="1" ht="12.75">
      <c r="I396" s="961"/>
    </row>
    <row r="397" s="878" customFormat="1" ht="12.75">
      <c r="I397" s="961"/>
    </row>
    <row r="398" s="878" customFormat="1" ht="12.75">
      <c r="I398" s="961"/>
    </row>
    <row r="399" s="878" customFormat="1" ht="12.75">
      <c r="I399" s="961"/>
    </row>
    <row r="400" s="878" customFormat="1" ht="12.75">
      <c r="I400" s="961"/>
    </row>
    <row r="401" s="878" customFormat="1" ht="12.75">
      <c r="I401" s="961"/>
    </row>
    <row r="402" s="878" customFormat="1" ht="12.75">
      <c r="I402" s="961"/>
    </row>
    <row r="403" s="878" customFormat="1" ht="12.75">
      <c r="I403" s="961"/>
    </row>
    <row r="404" s="878" customFormat="1" ht="12.75">
      <c r="I404" s="961"/>
    </row>
    <row r="405" s="878" customFormat="1" ht="12.75">
      <c r="I405" s="961"/>
    </row>
    <row r="406" s="878" customFormat="1" ht="12.75">
      <c r="I406" s="961"/>
    </row>
    <row r="407" s="878" customFormat="1" ht="12.75">
      <c r="I407" s="961"/>
    </row>
    <row r="408" s="878" customFormat="1" ht="12.75">
      <c r="I408" s="961"/>
    </row>
    <row r="409" s="878" customFormat="1" ht="12.75">
      <c r="I409" s="961"/>
    </row>
    <row r="410" s="878" customFormat="1" ht="12.75">
      <c r="I410" s="961"/>
    </row>
    <row r="411" s="878" customFormat="1" ht="12.75">
      <c r="I411" s="961"/>
    </row>
    <row r="412" s="878" customFormat="1" ht="12.75">
      <c r="I412" s="961"/>
    </row>
    <row r="413" s="878" customFormat="1" ht="12.75">
      <c r="I413" s="961"/>
    </row>
    <row r="414" s="878" customFormat="1" ht="12.75">
      <c r="I414" s="961"/>
    </row>
    <row r="415" s="878" customFormat="1" ht="12.75">
      <c r="I415" s="961"/>
    </row>
    <row r="416" s="878" customFormat="1" ht="12.75">
      <c r="I416" s="961"/>
    </row>
    <row r="417" s="878" customFormat="1" ht="12.75">
      <c r="I417" s="961"/>
    </row>
    <row r="418" s="878" customFormat="1" ht="12.75">
      <c r="I418" s="961"/>
    </row>
    <row r="419" s="878" customFormat="1" ht="12.75">
      <c r="I419" s="961"/>
    </row>
    <row r="420" s="878" customFormat="1" ht="12.75">
      <c r="I420" s="961"/>
    </row>
    <row r="421" s="878" customFormat="1" ht="12.75">
      <c r="I421" s="961"/>
    </row>
    <row r="422" s="878" customFormat="1" ht="12.75">
      <c r="I422" s="961"/>
    </row>
    <row r="423" s="878" customFormat="1" ht="12.75">
      <c r="I423" s="961"/>
    </row>
    <row r="424" s="878" customFormat="1" ht="12.75">
      <c r="I424" s="961"/>
    </row>
    <row r="425" s="878" customFormat="1" ht="12.75">
      <c r="I425" s="961"/>
    </row>
    <row r="426" s="878" customFormat="1" ht="12.75">
      <c r="I426" s="961"/>
    </row>
    <row r="427" s="878" customFormat="1" ht="12.75">
      <c r="I427" s="961"/>
    </row>
    <row r="428" s="878" customFormat="1" ht="12.75">
      <c r="I428" s="961"/>
    </row>
    <row r="429" s="878" customFormat="1" ht="12.75">
      <c r="I429" s="961"/>
    </row>
    <row r="430" s="878" customFormat="1" ht="12.75">
      <c r="I430" s="961"/>
    </row>
    <row r="431" s="878" customFormat="1" ht="12.75">
      <c r="I431" s="961"/>
    </row>
    <row r="432" s="878" customFormat="1" ht="12.75">
      <c r="I432" s="961"/>
    </row>
    <row r="433" s="878" customFormat="1" ht="12.75">
      <c r="I433" s="961"/>
    </row>
    <row r="434" s="878" customFormat="1" ht="12.75">
      <c r="I434" s="961"/>
    </row>
    <row r="435" s="878" customFormat="1" ht="12.75">
      <c r="I435" s="961"/>
    </row>
    <row r="436" s="878" customFormat="1" ht="12.75">
      <c r="I436" s="961"/>
    </row>
    <row r="437" s="878" customFormat="1" ht="12.75">
      <c r="I437" s="961"/>
    </row>
    <row r="438" s="878" customFormat="1" ht="12.75">
      <c r="I438" s="961"/>
    </row>
    <row r="439" s="878" customFormat="1" ht="12.75">
      <c r="I439" s="961"/>
    </row>
    <row r="440" s="878" customFormat="1" ht="12.75">
      <c r="I440" s="961"/>
    </row>
    <row r="441" s="878" customFormat="1" ht="12.75">
      <c r="I441" s="961"/>
    </row>
    <row r="442" s="878" customFormat="1" ht="12.75">
      <c r="I442" s="961"/>
    </row>
    <row r="443" s="878" customFormat="1" ht="12.75">
      <c r="I443" s="961"/>
    </row>
    <row r="444" s="878" customFormat="1" ht="12.75">
      <c r="I444" s="961"/>
    </row>
    <row r="445" s="878" customFormat="1" ht="12.75">
      <c r="I445" s="961"/>
    </row>
    <row r="446" s="878" customFormat="1" ht="12.75">
      <c r="I446" s="961"/>
    </row>
    <row r="447" s="878" customFormat="1" ht="12.75">
      <c r="I447" s="961"/>
    </row>
    <row r="448" s="878" customFormat="1" ht="12.75">
      <c r="I448" s="961"/>
    </row>
    <row r="449" s="878" customFormat="1" ht="12.75">
      <c r="I449" s="961"/>
    </row>
    <row r="450" s="878" customFormat="1" ht="12.75">
      <c r="I450" s="961"/>
    </row>
    <row r="451" s="878" customFormat="1" ht="12.75">
      <c r="I451" s="961"/>
    </row>
    <row r="452" s="878" customFormat="1" ht="12.75">
      <c r="I452" s="961"/>
    </row>
    <row r="453" s="878" customFormat="1" ht="12.75">
      <c r="I453" s="961"/>
    </row>
    <row r="454" s="878" customFormat="1" ht="12.75">
      <c r="I454" s="961"/>
    </row>
    <row r="455" s="878" customFormat="1" ht="12.75">
      <c r="I455" s="961"/>
    </row>
    <row r="456" s="878" customFormat="1" ht="12.75">
      <c r="I456" s="961"/>
    </row>
    <row r="457" s="878" customFormat="1" ht="12.75">
      <c r="I457" s="961"/>
    </row>
    <row r="458" s="878" customFormat="1" ht="12.75">
      <c r="I458" s="961"/>
    </row>
    <row r="459" s="878" customFormat="1" ht="12.75">
      <c r="I459" s="961"/>
    </row>
    <row r="460" s="878" customFormat="1" ht="12.75">
      <c r="I460" s="961"/>
    </row>
    <row r="461" s="878" customFormat="1" ht="12.75">
      <c r="I461" s="961"/>
    </row>
    <row r="462" s="878" customFormat="1" ht="12.75">
      <c r="I462" s="961"/>
    </row>
    <row r="463" s="878" customFormat="1" ht="12.75">
      <c r="I463" s="961"/>
    </row>
    <row r="464" s="878" customFormat="1" ht="12.75">
      <c r="I464" s="961"/>
    </row>
    <row r="465" s="878" customFormat="1" ht="12.75">
      <c r="I465" s="961"/>
    </row>
    <row r="466" s="878" customFormat="1" ht="12.75">
      <c r="I466" s="961"/>
    </row>
    <row r="467" s="878" customFormat="1" ht="12.75">
      <c r="I467" s="961"/>
    </row>
    <row r="468" s="878" customFormat="1" ht="12.75">
      <c r="I468" s="961"/>
    </row>
    <row r="469" s="878" customFormat="1" ht="12.75">
      <c r="I469" s="961"/>
    </row>
    <row r="470" s="878" customFormat="1" ht="12.75">
      <c r="I470" s="961"/>
    </row>
    <row r="471" s="878" customFormat="1" ht="12.75">
      <c r="I471" s="961"/>
    </row>
    <row r="472" s="878" customFormat="1" ht="12.75">
      <c r="I472" s="961"/>
    </row>
    <row r="473" s="878" customFormat="1" ht="12.75">
      <c r="I473" s="961"/>
    </row>
    <row r="474" s="878" customFormat="1" ht="12.75">
      <c r="I474" s="961"/>
    </row>
    <row r="475" s="878" customFormat="1" ht="12.75">
      <c r="I475" s="961"/>
    </row>
    <row r="476" s="878" customFormat="1" ht="12.75">
      <c r="I476" s="961"/>
    </row>
    <row r="477" s="878" customFormat="1" ht="12.75">
      <c r="I477" s="961"/>
    </row>
    <row r="478" s="878" customFormat="1" ht="12.75">
      <c r="I478" s="961"/>
    </row>
    <row r="479" s="878" customFormat="1" ht="12.75">
      <c r="I479" s="961"/>
    </row>
    <row r="480" s="878" customFormat="1" ht="12.75">
      <c r="I480" s="961"/>
    </row>
    <row r="481" s="878" customFormat="1" ht="12.75">
      <c r="I481" s="961"/>
    </row>
    <row r="482" s="878" customFormat="1" ht="12.75">
      <c r="I482" s="961"/>
    </row>
    <row r="483" s="878" customFormat="1" ht="12.75">
      <c r="I483" s="961"/>
    </row>
    <row r="484" s="878" customFormat="1" ht="12.75">
      <c r="I484" s="961"/>
    </row>
    <row r="485" s="878" customFormat="1" ht="12.75">
      <c r="I485" s="961"/>
    </row>
    <row r="486" s="878" customFormat="1" ht="12.75">
      <c r="I486" s="961"/>
    </row>
    <row r="487" s="878" customFormat="1" ht="12.75">
      <c r="I487" s="961"/>
    </row>
    <row r="488" s="878" customFormat="1" ht="12.75">
      <c r="I488" s="961"/>
    </row>
    <row r="489" s="878" customFormat="1" ht="12.75">
      <c r="I489" s="961"/>
    </row>
    <row r="490" s="878" customFormat="1" ht="12.75">
      <c r="I490" s="961"/>
    </row>
    <row r="491" s="878" customFormat="1" ht="12.75">
      <c r="I491" s="961"/>
    </row>
    <row r="492" s="878" customFormat="1" ht="12.75">
      <c r="I492" s="961"/>
    </row>
    <row r="493" s="878" customFormat="1" ht="12.75">
      <c r="I493" s="961"/>
    </row>
    <row r="494" s="878" customFormat="1" ht="12.75">
      <c r="I494" s="961"/>
    </row>
    <row r="495" s="878" customFormat="1" ht="12.75">
      <c r="I495" s="961"/>
    </row>
    <row r="496" s="878" customFormat="1" ht="12.75">
      <c r="I496" s="961"/>
    </row>
    <row r="497" s="878" customFormat="1" ht="12.75">
      <c r="I497" s="961"/>
    </row>
    <row r="498" s="878" customFormat="1" ht="12.75">
      <c r="I498" s="961"/>
    </row>
    <row r="499" s="878" customFormat="1" ht="12.75">
      <c r="I499" s="961"/>
    </row>
    <row r="500" s="878" customFormat="1" ht="12.75">
      <c r="I500" s="961"/>
    </row>
    <row r="501" s="878" customFormat="1" ht="12.75">
      <c r="I501" s="961"/>
    </row>
    <row r="502" s="878" customFormat="1" ht="12.75">
      <c r="I502" s="961"/>
    </row>
    <row r="503" s="878" customFormat="1" ht="12.75">
      <c r="I503" s="961"/>
    </row>
    <row r="504" s="878" customFormat="1" ht="12.75">
      <c r="I504" s="961"/>
    </row>
    <row r="505" s="878" customFormat="1" ht="12.75">
      <c r="I505" s="961"/>
    </row>
    <row r="506" s="878" customFormat="1" ht="12.75">
      <c r="I506" s="961"/>
    </row>
    <row r="507" s="878" customFormat="1" ht="12.75">
      <c r="I507" s="961"/>
    </row>
    <row r="508" s="878" customFormat="1" ht="12.75">
      <c r="I508" s="961"/>
    </row>
    <row r="509" s="878" customFormat="1" ht="12.75">
      <c r="I509" s="961"/>
    </row>
    <row r="510" s="878" customFormat="1" ht="12.75">
      <c r="I510" s="961"/>
    </row>
    <row r="511" s="878" customFormat="1" ht="12.75">
      <c r="I511" s="961"/>
    </row>
    <row r="512" s="878" customFormat="1" ht="12.75">
      <c r="I512" s="961"/>
    </row>
    <row r="513" s="878" customFormat="1" ht="12.75">
      <c r="I513" s="961"/>
    </row>
    <row r="514" s="878" customFormat="1" ht="12.75">
      <c r="I514" s="961"/>
    </row>
    <row r="515" s="878" customFormat="1" ht="12.75">
      <c r="I515" s="961"/>
    </row>
    <row r="516" s="878" customFormat="1" ht="12.75">
      <c r="I516" s="961"/>
    </row>
    <row r="517" s="878" customFormat="1" ht="12.75">
      <c r="I517" s="961"/>
    </row>
    <row r="518" s="878" customFormat="1" ht="12.75">
      <c r="I518" s="961"/>
    </row>
    <row r="519" s="878" customFormat="1" ht="12.75">
      <c r="I519" s="961"/>
    </row>
    <row r="520" s="878" customFormat="1" ht="12.75">
      <c r="I520" s="961"/>
    </row>
    <row r="521" s="878" customFormat="1" ht="12.75">
      <c r="I521" s="961"/>
    </row>
    <row r="522" s="878" customFormat="1" ht="12.75">
      <c r="I522" s="961"/>
    </row>
    <row r="523" s="878" customFormat="1" ht="12.75">
      <c r="I523" s="961"/>
    </row>
    <row r="524" s="878" customFormat="1" ht="12.75">
      <c r="I524" s="961"/>
    </row>
    <row r="525" s="878" customFormat="1" ht="12.75">
      <c r="I525" s="961"/>
    </row>
    <row r="526" s="878" customFormat="1" ht="12.75">
      <c r="I526" s="961"/>
    </row>
    <row r="527" s="878" customFormat="1" ht="12.75">
      <c r="I527" s="961"/>
    </row>
    <row r="528" s="878" customFormat="1" ht="12.75">
      <c r="I528" s="961"/>
    </row>
    <row r="529" s="878" customFormat="1" ht="12.75">
      <c r="I529" s="961"/>
    </row>
    <row r="530" s="878" customFormat="1" ht="12.75">
      <c r="I530" s="961"/>
    </row>
    <row r="531" s="878" customFormat="1" ht="12.75">
      <c r="I531" s="961"/>
    </row>
    <row r="532" s="878" customFormat="1" ht="12.75">
      <c r="I532" s="961"/>
    </row>
    <row r="533" s="878" customFormat="1" ht="12.75">
      <c r="I533" s="961"/>
    </row>
    <row r="534" s="878" customFormat="1" ht="12.75">
      <c r="I534" s="961"/>
    </row>
    <row r="535" s="878" customFormat="1" ht="12.75">
      <c r="I535" s="961"/>
    </row>
    <row r="536" s="878" customFormat="1" ht="12.75">
      <c r="I536" s="961"/>
    </row>
    <row r="537" s="878" customFormat="1" ht="12.75">
      <c r="I537" s="961"/>
    </row>
    <row r="538" s="878" customFormat="1" ht="12.75">
      <c r="I538" s="961"/>
    </row>
    <row r="539" s="878" customFormat="1" ht="12.75">
      <c r="I539" s="961"/>
    </row>
    <row r="540" s="878" customFormat="1" ht="12.75">
      <c r="I540" s="961"/>
    </row>
    <row r="541" s="878" customFormat="1" ht="12.75">
      <c r="I541" s="961"/>
    </row>
    <row r="542" s="878" customFormat="1" ht="12.75">
      <c r="I542" s="961"/>
    </row>
    <row r="543" s="878" customFormat="1" ht="12.75">
      <c r="I543" s="961"/>
    </row>
    <row r="544" s="878" customFormat="1" ht="12.75">
      <c r="I544" s="961"/>
    </row>
    <row r="545" s="878" customFormat="1" ht="12.75">
      <c r="I545" s="961"/>
    </row>
    <row r="546" s="878" customFormat="1" ht="12.75">
      <c r="I546" s="961"/>
    </row>
    <row r="547" s="878" customFormat="1" ht="12.75">
      <c r="I547" s="961"/>
    </row>
    <row r="548" s="878" customFormat="1" ht="12.75">
      <c r="I548" s="961"/>
    </row>
    <row r="549" s="878" customFormat="1" ht="12.75">
      <c r="I549" s="961"/>
    </row>
    <row r="550" s="878" customFormat="1" ht="12.75">
      <c r="I550" s="961"/>
    </row>
    <row r="551" s="878" customFormat="1" ht="12.75">
      <c r="I551" s="961"/>
    </row>
    <row r="552" s="878" customFormat="1" ht="12.75">
      <c r="I552" s="961"/>
    </row>
    <row r="553" s="878" customFormat="1" ht="12.75">
      <c r="I553" s="961"/>
    </row>
    <row r="554" s="878" customFormat="1" ht="12.75">
      <c r="I554" s="961"/>
    </row>
    <row r="555" s="878" customFormat="1" ht="12.75">
      <c r="I555" s="961"/>
    </row>
    <row r="556" s="878" customFormat="1" ht="12.75">
      <c r="I556" s="961"/>
    </row>
    <row r="557" s="878" customFormat="1" ht="12.75">
      <c r="I557" s="961"/>
    </row>
    <row r="558" s="878" customFormat="1" ht="12.75">
      <c r="I558" s="961"/>
    </row>
    <row r="559" s="878" customFormat="1" ht="12.75">
      <c r="I559" s="961"/>
    </row>
    <row r="560" s="878" customFormat="1" ht="12.75">
      <c r="I560" s="961"/>
    </row>
    <row r="561" s="878" customFormat="1" ht="12.75">
      <c r="I561" s="961"/>
    </row>
    <row r="562" s="878" customFormat="1" ht="12.75">
      <c r="I562" s="961"/>
    </row>
    <row r="563" s="878" customFormat="1" ht="12.75">
      <c r="I563" s="961"/>
    </row>
    <row r="564" s="878" customFormat="1" ht="12.75">
      <c r="I564" s="961"/>
    </row>
    <row r="565" s="878" customFormat="1" ht="12.75">
      <c r="I565" s="961"/>
    </row>
    <row r="566" s="878" customFormat="1" ht="12.75">
      <c r="I566" s="961"/>
    </row>
    <row r="567" s="878" customFormat="1" ht="12.75">
      <c r="I567" s="961"/>
    </row>
    <row r="568" s="878" customFormat="1" ht="12.75">
      <c r="I568" s="961"/>
    </row>
    <row r="569" s="878" customFormat="1" ht="12.75">
      <c r="I569" s="961"/>
    </row>
    <row r="570" s="878" customFormat="1" ht="12.75">
      <c r="I570" s="961"/>
    </row>
    <row r="571" s="878" customFormat="1" ht="12.75">
      <c r="I571" s="961"/>
    </row>
    <row r="572" s="878" customFormat="1" ht="12.75">
      <c r="I572" s="961"/>
    </row>
    <row r="573" s="878" customFormat="1" ht="12.75">
      <c r="I573" s="961"/>
    </row>
    <row r="574" s="878" customFormat="1" ht="12.75">
      <c r="I574" s="961"/>
    </row>
    <row r="575" s="878" customFormat="1" ht="12.75">
      <c r="I575" s="961"/>
    </row>
    <row r="576" s="878" customFormat="1" ht="12.75">
      <c r="I576" s="961"/>
    </row>
    <row r="577" s="878" customFormat="1" ht="12.75">
      <c r="I577" s="961"/>
    </row>
    <row r="578" s="878" customFormat="1" ht="12.75">
      <c r="I578" s="961"/>
    </row>
    <row r="579" s="878" customFormat="1" ht="12.75">
      <c r="I579" s="961"/>
    </row>
    <row r="580" s="878" customFormat="1" ht="12.75">
      <c r="I580" s="961"/>
    </row>
    <row r="581" s="878" customFormat="1" ht="12.75">
      <c r="I581" s="961"/>
    </row>
    <row r="582" s="878" customFormat="1" ht="12.75">
      <c r="I582" s="961"/>
    </row>
    <row r="583" s="878" customFormat="1" ht="12.75">
      <c r="I583" s="961"/>
    </row>
    <row r="584" s="878" customFormat="1" ht="12.75">
      <c r="I584" s="961"/>
    </row>
    <row r="585" s="878" customFormat="1" ht="12.75">
      <c r="I585" s="961"/>
    </row>
    <row r="586" s="878" customFormat="1" ht="12.75">
      <c r="I586" s="961"/>
    </row>
    <row r="587" s="878" customFormat="1" ht="12.75">
      <c r="I587" s="961"/>
    </row>
    <row r="588" s="878" customFormat="1" ht="12.75">
      <c r="I588" s="961"/>
    </row>
    <row r="589" s="878" customFormat="1" ht="12.75">
      <c r="I589" s="961"/>
    </row>
    <row r="590" s="878" customFormat="1" ht="12.75">
      <c r="I590" s="961"/>
    </row>
    <row r="591" s="878" customFormat="1" ht="12.75">
      <c r="I591" s="961"/>
    </row>
    <row r="592" s="878" customFormat="1" ht="12.75">
      <c r="I592" s="961"/>
    </row>
    <row r="593" s="878" customFormat="1" ht="12.75">
      <c r="I593" s="961"/>
    </row>
    <row r="594" s="878" customFormat="1" ht="12.75">
      <c r="I594" s="961"/>
    </row>
    <row r="595" s="878" customFormat="1" ht="12.75">
      <c r="I595" s="961"/>
    </row>
    <row r="596" s="878" customFormat="1" ht="12.75">
      <c r="I596" s="961"/>
    </row>
    <row r="597" s="878" customFormat="1" ht="12.75">
      <c r="I597" s="961"/>
    </row>
    <row r="598" s="878" customFormat="1" ht="12.75">
      <c r="I598" s="961"/>
    </row>
    <row r="599" s="878" customFormat="1" ht="12.75">
      <c r="I599" s="961"/>
    </row>
    <row r="600" s="878" customFormat="1" ht="12.75">
      <c r="I600" s="961"/>
    </row>
    <row r="601" s="878" customFormat="1" ht="12.75">
      <c r="I601" s="961"/>
    </row>
    <row r="602" s="878" customFormat="1" ht="12.75">
      <c r="I602" s="961"/>
    </row>
    <row r="603" s="878" customFormat="1" ht="12.75">
      <c r="I603" s="961"/>
    </row>
    <row r="604" s="878" customFormat="1" ht="12.75">
      <c r="I604" s="961"/>
    </row>
    <row r="605" s="878" customFormat="1" ht="12.75">
      <c r="I605" s="961"/>
    </row>
    <row r="606" s="878" customFormat="1" ht="12.75">
      <c r="I606" s="961"/>
    </row>
    <row r="607" s="878" customFormat="1" ht="12.75">
      <c r="I607" s="961"/>
    </row>
    <row r="608" s="878" customFormat="1" ht="12.75">
      <c r="I608" s="961"/>
    </row>
    <row r="609" s="878" customFormat="1" ht="12.75">
      <c r="I609" s="961"/>
    </row>
    <row r="610" s="878" customFormat="1" ht="12.75">
      <c r="I610" s="961"/>
    </row>
    <row r="611" s="878" customFormat="1" ht="12.75">
      <c r="I611" s="961"/>
    </row>
    <row r="612" s="878" customFormat="1" ht="12.75">
      <c r="I612" s="961"/>
    </row>
    <row r="613" s="878" customFormat="1" ht="12.75">
      <c r="I613" s="961"/>
    </row>
    <row r="614" s="878" customFormat="1" ht="12.75">
      <c r="I614" s="961"/>
    </row>
    <row r="615" s="878" customFormat="1" ht="12.75">
      <c r="I615" s="961"/>
    </row>
    <row r="616" s="878" customFormat="1" ht="12.75">
      <c r="I616" s="961"/>
    </row>
    <row r="617" s="878" customFormat="1" ht="12.75">
      <c r="I617" s="961"/>
    </row>
    <row r="618" s="878" customFormat="1" ht="12.75">
      <c r="I618" s="961"/>
    </row>
    <row r="619" s="878" customFormat="1" ht="12.75">
      <c r="I619" s="961"/>
    </row>
    <row r="620" s="878" customFormat="1" ht="12.75">
      <c r="I620" s="961"/>
    </row>
    <row r="621" s="878" customFormat="1" ht="12.75">
      <c r="I621" s="961"/>
    </row>
    <row r="622" s="878" customFormat="1" ht="12.75">
      <c r="I622" s="961"/>
    </row>
    <row r="623" s="878" customFormat="1" ht="12.75">
      <c r="I623" s="961"/>
    </row>
    <row r="624" s="878" customFormat="1" ht="12.75">
      <c r="I624" s="961"/>
    </row>
    <row r="625" s="878" customFormat="1" ht="12.75">
      <c r="I625" s="961"/>
    </row>
    <row r="626" s="878" customFormat="1" ht="12.75">
      <c r="I626" s="961"/>
    </row>
    <row r="627" s="878" customFormat="1" ht="12.75">
      <c r="I627" s="961"/>
    </row>
    <row r="628" s="878" customFormat="1" ht="12.75">
      <c r="I628" s="961"/>
    </row>
    <row r="629" s="878" customFormat="1" ht="12.75">
      <c r="I629" s="961"/>
    </row>
    <row r="630" s="878" customFormat="1" ht="12.75">
      <c r="I630" s="961"/>
    </row>
    <row r="631" s="878" customFormat="1" ht="12.75">
      <c r="I631" s="961"/>
    </row>
    <row r="632" s="878" customFormat="1" ht="12.75">
      <c r="I632" s="961"/>
    </row>
    <row r="633" s="878" customFormat="1" ht="12.75">
      <c r="I633" s="961"/>
    </row>
    <row r="634" s="878" customFormat="1" ht="12.75">
      <c r="I634" s="961"/>
    </row>
    <row r="635" s="878" customFormat="1" ht="12.75">
      <c r="I635" s="961"/>
    </row>
    <row r="636" s="878" customFormat="1" ht="12.75">
      <c r="I636" s="961"/>
    </row>
    <row r="637" s="878" customFormat="1" ht="12.75">
      <c r="I637" s="961"/>
    </row>
    <row r="638" s="878" customFormat="1" ht="12.75">
      <c r="I638" s="961"/>
    </row>
    <row r="639" s="878" customFormat="1" ht="12.75">
      <c r="I639" s="961"/>
    </row>
    <row r="640" s="878" customFormat="1" ht="12.75">
      <c r="I640" s="961"/>
    </row>
    <row r="641" s="878" customFormat="1" ht="12.75">
      <c r="I641" s="961"/>
    </row>
    <row r="642" s="878" customFormat="1" ht="12.75">
      <c r="I642" s="961"/>
    </row>
    <row r="643" s="878" customFormat="1" ht="12.75">
      <c r="I643" s="961"/>
    </row>
    <row r="644" s="878" customFormat="1" ht="12.75">
      <c r="I644" s="961"/>
    </row>
    <row r="645" s="878" customFormat="1" ht="12.75">
      <c r="I645" s="961"/>
    </row>
    <row r="646" s="878" customFormat="1" ht="12.75">
      <c r="I646" s="961"/>
    </row>
    <row r="647" s="878" customFormat="1" ht="12.75">
      <c r="I647" s="961"/>
    </row>
    <row r="648" s="878" customFormat="1" ht="12.75">
      <c r="I648" s="961"/>
    </row>
    <row r="649" s="878" customFormat="1" ht="12.75">
      <c r="I649" s="961"/>
    </row>
    <row r="650" s="878" customFormat="1" ht="12.75">
      <c r="I650" s="961"/>
    </row>
    <row r="651" s="878" customFormat="1" ht="12.75">
      <c r="I651" s="961"/>
    </row>
    <row r="652" s="878" customFormat="1" ht="12.75">
      <c r="I652" s="961"/>
    </row>
    <row r="653" s="878" customFormat="1" ht="12.75">
      <c r="I653" s="961"/>
    </row>
    <row r="654" s="878" customFormat="1" ht="12.75">
      <c r="I654" s="961"/>
    </row>
    <row r="655" s="878" customFormat="1" ht="12.75">
      <c r="I655" s="961"/>
    </row>
    <row r="656" s="878" customFormat="1" ht="12.75">
      <c r="I656" s="961"/>
    </row>
    <row r="657" s="878" customFormat="1" ht="12.75">
      <c r="I657" s="961"/>
    </row>
    <row r="658" s="878" customFormat="1" ht="12.75">
      <c r="I658" s="961"/>
    </row>
    <row r="659" s="878" customFormat="1" ht="12.75">
      <c r="I659" s="961"/>
    </row>
    <row r="660" s="878" customFormat="1" ht="12.75">
      <c r="I660" s="961"/>
    </row>
    <row r="661" s="878" customFormat="1" ht="12.75">
      <c r="I661" s="961"/>
    </row>
    <row r="662" s="878" customFormat="1" ht="12.75">
      <c r="I662" s="961"/>
    </row>
    <row r="663" s="878" customFormat="1" ht="12.75">
      <c r="I663" s="961"/>
    </row>
    <row r="664" s="878" customFormat="1" ht="12.75">
      <c r="I664" s="961"/>
    </row>
    <row r="665" s="878" customFormat="1" ht="12.75">
      <c r="I665" s="961"/>
    </row>
    <row r="666" s="878" customFormat="1" ht="12.75">
      <c r="I666" s="961"/>
    </row>
    <row r="667" s="878" customFormat="1" ht="12.75">
      <c r="I667" s="961"/>
    </row>
    <row r="668" s="878" customFormat="1" ht="12.75">
      <c r="I668" s="961"/>
    </row>
    <row r="669" s="878" customFormat="1" ht="12.75">
      <c r="I669" s="961"/>
    </row>
    <row r="670" s="878" customFormat="1" ht="12.75">
      <c r="I670" s="961"/>
    </row>
    <row r="671" s="878" customFormat="1" ht="12.75">
      <c r="I671" s="961"/>
    </row>
    <row r="672" s="878" customFormat="1" ht="12.75">
      <c r="I672" s="961"/>
    </row>
    <row r="673" s="878" customFormat="1" ht="12.75">
      <c r="I673" s="961"/>
    </row>
    <row r="674" s="878" customFormat="1" ht="12.75">
      <c r="I674" s="961"/>
    </row>
    <row r="675" s="878" customFormat="1" ht="12.75">
      <c r="I675" s="961"/>
    </row>
    <row r="676" s="878" customFormat="1" ht="12.75">
      <c r="I676" s="961"/>
    </row>
    <row r="677" s="878" customFormat="1" ht="12.75">
      <c r="I677" s="961"/>
    </row>
    <row r="678" s="878" customFormat="1" ht="12.75">
      <c r="I678" s="961"/>
    </row>
    <row r="679" s="878" customFormat="1" ht="12.75">
      <c r="I679" s="961"/>
    </row>
    <row r="680" s="878" customFormat="1" ht="12.75">
      <c r="I680" s="961"/>
    </row>
    <row r="681" s="878" customFormat="1" ht="12.75">
      <c r="I681" s="961"/>
    </row>
    <row r="682" s="878" customFormat="1" ht="12.75">
      <c r="I682" s="961"/>
    </row>
    <row r="683" s="878" customFormat="1" ht="12.75">
      <c r="I683" s="961"/>
    </row>
    <row r="684" s="878" customFormat="1" ht="12.75">
      <c r="I684" s="961"/>
    </row>
    <row r="685" s="878" customFormat="1" ht="12.75">
      <c r="I685" s="961"/>
    </row>
    <row r="686" s="878" customFormat="1" ht="12.75">
      <c r="I686" s="961"/>
    </row>
    <row r="687" s="878" customFormat="1" ht="12.75">
      <c r="I687" s="961"/>
    </row>
    <row r="688" s="878" customFormat="1" ht="12.75">
      <c r="I688" s="961"/>
    </row>
    <row r="689" s="878" customFormat="1" ht="12.75">
      <c r="I689" s="961"/>
    </row>
    <row r="690" s="878" customFormat="1" ht="12.75">
      <c r="I690" s="961"/>
    </row>
    <row r="691" s="878" customFormat="1" ht="12.75">
      <c r="I691" s="961"/>
    </row>
    <row r="692" s="878" customFormat="1" ht="12.75">
      <c r="I692" s="961"/>
    </row>
    <row r="693" s="878" customFormat="1" ht="12.75">
      <c r="I693" s="961"/>
    </row>
    <row r="694" s="878" customFormat="1" ht="12.75">
      <c r="I694" s="961"/>
    </row>
    <row r="695" s="878" customFormat="1" ht="12.75">
      <c r="I695" s="961"/>
    </row>
    <row r="696" s="878" customFormat="1" ht="12.75">
      <c r="I696" s="961"/>
    </row>
    <row r="697" s="878" customFormat="1" ht="12.75">
      <c r="I697" s="961"/>
    </row>
    <row r="698" s="878" customFormat="1" ht="12.75">
      <c r="I698" s="961"/>
    </row>
    <row r="699" s="878" customFormat="1" ht="12.75">
      <c r="I699" s="961"/>
    </row>
    <row r="700" s="878" customFormat="1" ht="12.75">
      <c r="I700" s="961"/>
    </row>
    <row r="701" s="878" customFormat="1" ht="12.75">
      <c r="I701" s="961"/>
    </row>
    <row r="702" s="878" customFormat="1" ht="12.75">
      <c r="I702" s="961"/>
    </row>
    <row r="703" s="878" customFormat="1" ht="12.75">
      <c r="I703" s="961"/>
    </row>
    <row r="704" s="878" customFormat="1" ht="12.75">
      <c r="I704" s="961"/>
    </row>
    <row r="705" s="878" customFormat="1" ht="12.75">
      <c r="I705" s="961"/>
    </row>
    <row r="706" s="878" customFormat="1" ht="12.75">
      <c r="I706" s="961"/>
    </row>
    <row r="707" s="878" customFormat="1" ht="12.75">
      <c r="I707" s="961"/>
    </row>
    <row r="708" s="878" customFormat="1" ht="12.75">
      <c r="I708" s="961"/>
    </row>
    <row r="709" s="878" customFormat="1" ht="12.75">
      <c r="I709" s="961"/>
    </row>
    <row r="710" s="878" customFormat="1" ht="12.75">
      <c r="I710" s="961"/>
    </row>
    <row r="711" s="878" customFormat="1" ht="12.75">
      <c r="I711" s="961"/>
    </row>
    <row r="712" s="878" customFormat="1" ht="12.75">
      <c r="I712" s="961"/>
    </row>
    <row r="713" s="878" customFormat="1" ht="12.75">
      <c r="I713" s="961"/>
    </row>
    <row r="714" s="878" customFormat="1" ht="12.75">
      <c r="I714" s="961"/>
    </row>
    <row r="715" s="878" customFormat="1" ht="12.75">
      <c r="I715" s="961"/>
    </row>
    <row r="716" s="878" customFormat="1" ht="12.75">
      <c r="I716" s="961"/>
    </row>
    <row r="717" s="878" customFormat="1" ht="12.75">
      <c r="I717" s="961"/>
    </row>
    <row r="718" s="878" customFormat="1" ht="12.75">
      <c r="I718" s="961"/>
    </row>
    <row r="719" s="878" customFormat="1" ht="12.75">
      <c r="I719" s="961"/>
    </row>
    <row r="720" s="878" customFormat="1" ht="12.75">
      <c r="I720" s="961"/>
    </row>
    <row r="721" s="878" customFormat="1" ht="12.75">
      <c r="I721" s="961"/>
    </row>
    <row r="722" s="878" customFormat="1" ht="12.75">
      <c r="I722" s="961"/>
    </row>
    <row r="723" s="878" customFormat="1" ht="12.75">
      <c r="I723" s="961"/>
    </row>
    <row r="724" s="878" customFormat="1" ht="12.75">
      <c r="I724" s="961"/>
    </row>
    <row r="725" s="878" customFormat="1" ht="12.75">
      <c r="I725" s="961"/>
    </row>
    <row r="726" s="878" customFormat="1" ht="12.75">
      <c r="I726" s="961"/>
    </row>
    <row r="727" s="878" customFormat="1" ht="12.75">
      <c r="I727" s="961"/>
    </row>
    <row r="728" s="878" customFormat="1" ht="12.75">
      <c r="I728" s="961"/>
    </row>
    <row r="729" s="878" customFormat="1" ht="12.75">
      <c r="I729" s="961"/>
    </row>
    <row r="730" s="878" customFormat="1" ht="12.75">
      <c r="I730" s="961"/>
    </row>
    <row r="731" s="878" customFormat="1" ht="12.75">
      <c r="I731" s="961"/>
    </row>
    <row r="732" s="878" customFormat="1" ht="12.75">
      <c r="I732" s="961"/>
    </row>
    <row r="733" s="878" customFormat="1" ht="12.75">
      <c r="I733" s="961"/>
    </row>
    <row r="734" s="878" customFormat="1" ht="12.75">
      <c r="I734" s="961"/>
    </row>
    <row r="735" s="878" customFormat="1" ht="12.75">
      <c r="I735" s="961"/>
    </row>
    <row r="736" s="878" customFormat="1" ht="12.75">
      <c r="I736" s="961"/>
    </row>
    <row r="737" s="878" customFormat="1" ht="12.75">
      <c r="I737" s="961"/>
    </row>
    <row r="738" s="878" customFormat="1" ht="12.75">
      <c r="I738" s="961"/>
    </row>
    <row r="739" s="878" customFormat="1" ht="12.75">
      <c r="I739" s="961"/>
    </row>
    <row r="740" s="878" customFormat="1" ht="12.75">
      <c r="I740" s="961"/>
    </row>
    <row r="741" s="878" customFormat="1" ht="12.75">
      <c r="I741" s="961"/>
    </row>
    <row r="742" s="878" customFormat="1" ht="12.75">
      <c r="I742" s="961"/>
    </row>
    <row r="743" s="878" customFormat="1" ht="12.75">
      <c r="I743" s="961"/>
    </row>
    <row r="744" s="878" customFormat="1" ht="12.75">
      <c r="I744" s="961"/>
    </row>
    <row r="745" s="878" customFormat="1" ht="12.75">
      <c r="I745" s="961"/>
    </row>
    <row r="746" s="878" customFormat="1" ht="12.75">
      <c r="I746" s="961"/>
    </row>
    <row r="747" s="878" customFormat="1" ht="12.75">
      <c r="I747" s="961"/>
    </row>
    <row r="748" s="878" customFormat="1" ht="12.75">
      <c r="I748" s="961"/>
    </row>
    <row r="749" s="878" customFormat="1" ht="12.75">
      <c r="I749" s="961"/>
    </row>
    <row r="750" s="878" customFormat="1" ht="12.75">
      <c r="I750" s="961"/>
    </row>
    <row r="751" s="878" customFormat="1" ht="12.75">
      <c r="I751" s="961"/>
    </row>
    <row r="752" s="878" customFormat="1" ht="12.75">
      <c r="I752" s="961"/>
    </row>
    <row r="753" s="878" customFormat="1" ht="12.75">
      <c r="I753" s="961"/>
    </row>
    <row r="754" s="878" customFormat="1" ht="12.75">
      <c r="I754" s="961"/>
    </row>
    <row r="755" s="878" customFormat="1" ht="12.75">
      <c r="I755" s="961"/>
    </row>
    <row r="756" s="878" customFormat="1" ht="12.75">
      <c r="I756" s="961"/>
    </row>
    <row r="757" s="878" customFormat="1" ht="12.75">
      <c r="I757" s="961"/>
    </row>
    <row r="758" s="878" customFormat="1" ht="12.75">
      <c r="I758" s="961"/>
    </row>
    <row r="759" s="878" customFormat="1" ht="12.75">
      <c r="I759" s="961"/>
    </row>
    <row r="760" s="878" customFormat="1" ht="12.75">
      <c r="I760" s="961"/>
    </row>
    <row r="761" s="878" customFormat="1" ht="12.75">
      <c r="I761" s="961"/>
    </row>
    <row r="762" s="878" customFormat="1" ht="12.75">
      <c r="I762" s="961"/>
    </row>
    <row r="763" s="878" customFormat="1" ht="12.75">
      <c r="I763" s="961"/>
    </row>
    <row r="764" s="878" customFormat="1" ht="12.75">
      <c r="I764" s="961"/>
    </row>
    <row r="765" s="878" customFormat="1" ht="12.75">
      <c r="I765" s="961"/>
    </row>
    <row r="766" s="878" customFormat="1" ht="12.75">
      <c r="I766" s="961"/>
    </row>
    <row r="767" s="878" customFormat="1" ht="12.75">
      <c r="I767" s="961"/>
    </row>
    <row r="768" s="878" customFormat="1" ht="12.75">
      <c r="I768" s="961"/>
    </row>
    <row r="769" s="878" customFormat="1" ht="12.75">
      <c r="I769" s="961"/>
    </row>
    <row r="770" s="878" customFormat="1" ht="12.75">
      <c r="I770" s="961"/>
    </row>
    <row r="771" s="878" customFormat="1" ht="12.75">
      <c r="I771" s="961"/>
    </row>
    <row r="772" s="878" customFormat="1" ht="12.75">
      <c r="I772" s="961"/>
    </row>
    <row r="773" s="878" customFormat="1" ht="12.75">
      <c r="I773" s="961"/>
    </row>
  </sheetData>
  <sheetProtection/>
  <mergeCells count="11">
    <mergeCell ref="F5:G5"/>
    <mergeCell ref="H5:I5"/>
    <mergeCell ref="A1:I1"/>
    <mergeCell ref="A2:I2"/>
    <mergeCell ref="H3:I3"/>
    <mergeCell ref="F4:I4"/>
    <mergeCell ref="A4:A6"/>
    <mergeCell ref="B4:B6"/>
    <mergeCell ref="C4:C6"/>
    <mergeCell ref="D4:D6"/>
    <mergeCell ref="E4:E6"/>
  </mergeCells>
  <printOptions/>
  <pageMargins left="0.7" right="0.7" top="0.75" bottom="0.75" header="0.3" footer="0.3"/>
  <pageSetup fitToHeight="1" fitToWidth="1" horizontalDpi="600" verticalDpi="600" orientation="portrait" scale="88" r:id="rId1"/>
</worksheet>
</file>

<file path=xl/worksheets/sheet32.xml><?xml version="1.0" encoding="utf-8"?>
<worksheet xmlns="http://schemas.openxmlformats.org/spreadsheetml/2006/main" xmlns:r="http://schemas.openxmlformats.org/officeDocument/2006/relationships">
  <sheetPr>
    <pageSetUpPr fitToPage="1"/>
  </sheetPr>
  <dimension ref="A1:S64"/>
  <sheetViews>
    <sheetView zoomScalePageLayoutView="0" workbookViewId="0" topLeftCell="A1">
      <selection activeCell="A1" sqref="A1:S1"/>
    </sheetView>
  </sheetViews>
  <sheetFormatPr defaultColWidth="9.140625" defaultRowHeight="15"/>
  <cols>
    <col min="1" max="1" width="56.421875" style="877" bestFit="1" customWidth="1"/>
    <col min="2" max="5" width="8.421875" style="877" bestFit="1" customWidth="1"/>
    <col min="6" max="6" width="7.140625" style="877" bestFit="1" customWidth="1"/>
    <col min="7" max="7" width="7.00390625" style="877" bestFit="1" customWidth="1"/>
    <col min="8" max="8" width="7.140625" style="877" bestFit="1" customWidth="1"/>
    <col min="9" max="9" width="6.8515625" style="877" bestFit="1" customWidth="1"/>
    <col min="10" max="10" width="10.421875" style="877" bestFit="1" customWidth="1"/>
    <col min="11" max="11" width="54.8515625" style="877" customWidth="1"/>
    <col min="12" max="14" width="9.421875" style="877" bestFit="1" customWidth="1"/>
    <col min="15" max="15" width="10.28125" style="877" customWidth="1"/>
    <col min="16" max="16" width="8.421875" style="877" customWidth="1"/>
    <col min="17" max="17" width="6.8515625" style="877" customWidth="1"/>
    <col min="18" max="18" width="8.28125" style="877" customWidth="1"/>
    <col min="19" max="19" width="6.8515625" style="877" bestFit="1" customWidth="1"/>
    <col min="20" max="16384" width="9.140625" style="877" customWidth="1"/>
  </cols>
  <sheetData>
    <row r="1" spans="1:19" ht="12.75">
      <c r="A1" s="1685" t="s">
        <v>1075</v>
      </c>
      <c r="B1" s="1685"/>
      <c r="C1" s="1685"/>
      <c r="D1" s="1685"/>
      <c r="E1" s="1685"/>
      <c r="F1" s="1685"/>
      <c r="G1" s="1685"/>
      <c r="H1" s="1685"/>
      <c r="I1" s="1685"/>
      <c r="J1" s="1685"/>
      <c r="K1" s="1685"/>
      <c r="L1" s="1685"/>
      <c r="M1" s="1685"/>
      <c r="N1" s="1685"/>
      <c r="O1" s="1685"/>
      <c r="P1" s="1685"/>
      <c r="Q1" s="1685"/>
      <c r="R1" s="1685"/>
      <c r="S1" s="1685"/>
    </row>
    <row r="2" spans="1:19" ht="15.75">
      <c r="A2" s="1684" t="s">
        <v>820</v>
      </c>
      <c r="B2" s="1684"/>
      <c r="C2" s="1684"/>
      <c r="D2" s="1684"/>
      <c r="E2" s="1684"/>
      <c r="F2" s="1684"/>
      <c r="G2" s="1684"/>
      <c r="H2" s="1684"/>
      <c r="I2" s="1684"/>
      <c r="J2" s="1684"/>
      <c r="K2" s="1684"/>
      <c r="L2" s="1684"/>
      <c r="M2" s="1684"/>
      <c r="N2" s="1684"/>
      <c r="O2" s="1684"/>
      <c r="P2" s="1684"/>
      <c r="Q2" s="1684"/>
      <c r="R2" s="1684"/>
      <c r="S2" s="1684"/>
    </row>
    <row r="3" spans="1:19" ht="13.5" thickBot="1">
      <c r="A3" s="962"/>
      <c r="B3" s="962"/>
      <c r="C3" s="962"/>
      <c r="D3" s="962"/>
      <c r="E3" s="962"/>
      <c r="F3" s="962"/>
      <c r="G3" s="962"/>
      <c r="H3" s="1686" t="s">
        <v>61</v>
      </c>
      <c r="I3" s="1686"/>
      <c r="K3" s="962"/>
      <c r="L3" s="962"/>
      <c r="M3" s="962"/>
      <c r="N3" s="962"/>
      <c r="O3" s="962"/>
      <c r="P3" s="962"/>
      <c r="Q3" s="962"/>
      <c r="R3" s="1686" t="s">
        <v>61</v>
      </c>
      <c r="S3" s="1686"/>
    </row>
    <row r="4" spans="1:19" ht="13.5" customHeight="1" thickTop="1">
      <c r="A4" s="963"/>
      <c r="B4" s="811">
        <v>2015</v>
      </c>
      <c r="C4" s="812">
        <v>2016</v>
      </c>
      <c r="D4" s="812">
        <v>2016</v>
      </c>
      <c r="E4" s="813">
        <v>2017</v>
      </c>
      <c r="F4" s="1669" t="s">
        <v>680</v>
      </c>
      <c r="G4" s="1670"/>
      <c r="H4" s="1670"/>
      <c r="I4" s="1671"/>
      <c r="K4" s="963"/>
      <c r="L4" s="811">
        <v>2015</v>
      </c>
      <c r="M4" s="812">
        <v>2016</v>
      </c>
      <c r="N4" s="812">
        <v>2016</v>
      </c>
      <c r="O4" s="813">
        <v>2017</v>
      </c>
      <c r="P4" s="1669" t="s">
        <v>680</v>
      </c>
      <c r="Q4" s="1670"/>
      <c r="R4" s="1670"/>
      <c r="S4" s="1671"/>
    </row>
    <row r="5" spans="1:19" ht="12.75">
      <c r="A5" s="964" t="s">
        <v>720</v>
      </c>
      <c r="B5" s="815" t="s">
        <v>682</v>
      </c>
      <c r="C5" s="815" t="s">
        <v>683</v>
      </c>
      <c r="D5" s="815" t="s">
        <v>684</v>
      </c>
      <c r="E5" s="816" t="s">
        <v>928</v>
      </c>
      <c r="F5" s="1663" t="s">
        <v>44</v>
      </c>
      <c r="G5" s="1683"/>
      <c r="H5" s="1663" t="s">
        <v>123</v>
      </c>
      <c r="I5" s="1664"/>
      <c r="K5" s="964" t="s">
        <v>720</v>
      </c>
      <c r="L5" s="815" t="s">
        <v>682</v>
      </c>
      <c r="M5" s="815" t="s">
        <v>683</v>
      </c>
      <c r="N5" s="815" t="s">
        <v>684</v>
      </c>
      <c r="O5" s="816" t="s">
        <v>928</v>
      </c>
      <c r="P5" s="1663" t="s">
        <v>44</v>
      </c>
      <c r="Q5" s="1683"/>
      <c r="R5" s="1663" t="s">
        <v>123</v>
      </c>
      <c r="S5" s="1664"/>
    </row>
    <row r="6" spans="1:19" ht="12.75">
      <c r="A6" s="965"/>
      <c r="B6" s="966"/>
      <c r="C6" s="967"/>
      <c r="D6" s="967"/>
      <c r="E6" s="967"/>
      <c r="F6" s="932" t="s">
        <v>84</v>
      </c>
      <c r="G6" s="933" t="s">
        <v>685</v>
      </c>
      <c r="H6" s="932" t="s">
        <v>84</v>
      </c>
      <c r="I6" s="934" t="s">
        <v>685</v>
      </c>
      <c r="K6" s="965"/>
      <c r="L6" s="966"/>
      <c r="M6" s="967"/>
      <c r="N6" s="967"/>
      <c r="O6" s="967"/>
      <c r="P6" s="932" t="s">
        <v>84</v>
      </c>
      <c r="Q6" s="933" t="s">
        <v>685</v>
      </c>
      <c r="R6" s="932" t="s">
        <v>84</v>
      </c>
      <c r="S6" s="934" t="s">
        <v>685</v>
      </c>
    </row>
    <row r="7" spans="1:19" s="962" customFormat="1" ht="12.75">
      <c r="A7" s="968" t="s">
        <v>821</v>
      </c>
      <c r="B7" s="969">
        <v>65159.77609384413</v>
      </c>
      <c r="C7" s="970">
        <v>66484.69128331961</v>
      </c>
      <c r="D7" s="970">
        <v>78791.4543011786</v>
      </c>
      <c r="E7" s="970">
        <v>89471.88703200403</v>
      </c>
      <c r="F7" s="970">
        <v>1324.9151894754832</v>
      </c>
      <c r="G7" s="970">
        <v>2.033332937742634</v>
      </c>
      <c r="H7" s="970">
        <v>10680.432730825429</v>
      </c>
      <c r="I7" s="971">
        <v>13.555318689765148</v>
      </c>
      <c r="J7" s="956"/>
      <c r="K7" s="968" t="s">
        <v>822</v>
      </c>
      <c r="L7" s="972">
        <v>23002.465491631418</v>
      </c>
      <c r="M7" s="973">
        <v>23559.5403989807</v>
      </c>
      <c r="N7" s="973">
        <v>29942.067053997056</v>
      </c>
      <c r="O7" s="973">
        <v>33516.9492232285</v>
      </c>
      <c r="P7" s="973">
        <v>557.0749073492807</v>
      </c>
      <c r="Q7" s="973">
        <v>2.4218052084545088</v>
      </c>
      <c r="R7" s="973">
        <v>3574.8821692314414</v>
      </c>
      <c r="S7" s="974">
        <v>11.939329915949205</v>
      </c>
    </row>
    <row r="8" spans="1:19" s="808" customFormat="1" ht="12.75">
      <c r="A8" s="975" t="s">
        <v>823</v>
      </c>
      <c r="B8" s="976">
        <v>7998.323793673232</v>
      </c>
      <c r="C8" s="977">
        <v>8581.834741079998</v>
      </c>
      <c r="D8" s="977">
        <v>10347.91153206</v>
      </c>
      <c r="E8" s="977">
        <v>11404.105725694328</v>
      </c>
      <c r="F8" s="978">
        <v>583.5109474067658</v>
      </c>
      <c r="G8" s="978">
        <v>7.2954154202700545</v>
      </c>
      <c r="H8" s="978">
        <v>1056.1941936343283</v>
      </c>
      <c r="I8" s="979">
        <v>10.206834397085993</v>
      </c>
      <c r="J8" s="940"/>
      <c r="K8" s="975" t="s">
        <v>824</v>
      </c>
      <c r="L8" s="980">
        <v>14342.269260266698</v>
      </c>
      <c r="M8" s="981">
        <v>14516.9015335367</v>
      </c>
      <c r="N8" s="981">
        <v>18943.62419662</v>
      </c>
      <c r="O8" s="981">
        <v>21861.51752423</v>
      </c>
      <c r="P8" s="982">
        <v>174.63227327000277</v>
      </c>
      <c r="Q8" s="982">
        <v>1.2176055971407376</v>
      </c>
      <c r="R8" s="982">
        <v>2917.8933276099997</v>
      </c>
      <c r="S8" s="983">
        <v>15.403036384825572</v>
      </c>
    </row>
    <row r="9" spans="1:19" s="808" customFormat="1" ht="12.75">
      <c r="A9" s="975" t="s">
        <v>825</v>
      </c>
      <c r="B9" s="984">
        <v>3479.861155805159</v>
      </c>
      <c r="C9" s="978">
        <v>3417.20317986</v>
      </c>
      <c r="D9" s="978">
        <v>3421.7982416800005</v>
      </c>
      <c r="E9" s="978">
        <v>3574.3971909580005</v>
      </c>
      <c r="F9" s="984">
        <v>-62.657975945158796</v>
      </c>
      <c r="G9" s="978">
        <v>-1.800588389586515</v>
      </c>
      <c r="H9" s="978">
        <v>152.59894927799996</v>
      </c>
      <c r="I9" s="979">
        <v>4.459612709458827</v>
      </c>
      <c r="K9" s="975" t="s">
        <v>826</v>
      </c>
      <c r="L9" s="985">
        <v>44.92072345</v>
      </c>
      <c r="M9" s="982">
        <v>32.67480192</v>
      </c>
      <c r="N9" s="982">
        <v>49.51927504</v>
      </c>
      <c r="O9" s="982">
        <v>55.32648092000001</v>
      </c>
      <c r="P9" s="985">
        <v>-12.245921529999997</v>
      </c>
      <c r="Q9" s="982">
        <v>-27.261185015487538</v>
      </c>
      <c r="R9" s="982">
        <v>5.807205880000012</v>
      </c>
      <c r="S9" s="983">
        <v>11.727162555003375</v>
      </c>
    </row>
    <row r="10" spans="1:19" s="808" customFormat="1" ht="12.75">
      <c r="A10" s="975" t="s">
        <v>827</v>
      </c>
      <c r="B10" s="984">
        <v>20730.12233032415</v>
      </c>
      <c r="C10" s="978">
        <v>23618.491991985007</v>
      </c>
      <c r="D10" s="978">
        <v>28761.712302441654</v>
      </c>
      <c r="E10" s="978">
        <v>32420.60508001166</v>
      </c>
      <c r="F10" s="984">
        <v>2888.3696616608577</v>
      </c>
      <c r="G10" s="978">
        <v>13.933201240379237</v>
      </c>
      <c r="H10" s="978">
        <v>3658.8927775700067</v>
      </c>
      <c r="I10" s="979">
        <v>12.721401073396436</v>
      </c>
      <c r="K10" s="975" t="s">
        <v>828</v>
      </c>
      <c r="L10" s="985">
        <v>6466.227867574001</v>
      </c>
      <c r="M10" s="982">
        <v>7115.427837524</v>
      </c>
      <c r="N10" s="982">
        <v>7273.623215850001</v>
      </c>
      <c r="O10" s="982">
        <v>7145.967599166499</v>
      </c>
      <c r="P10" s="985">
        <v>649.1999699499993</v>
      </c>
      <c r="Q10" s="982">
        <v>10.039856052792741</v>
      </c>
      <c r="R10" s="982">
        <v>-127.65561668350165</v>
      </c>
      <c r="S10" s="983">
        <v>-1.7550485211459188</v>
      </c>
    </row>
    <row r="11" spans="1:19" s="808" customFormat="1" ht="12.75">
      <c r="A11" s="975" t="s">
        <v>829</v>
      </c>
      <c r="B11" s="984">
        <v>1769.28074207</v>
      </c>
      <c r="C11" s="978">
        <v>1894.8571545000004</v>
      </c>
      <c r="D11" s="978">
        <v>2010.0968664000006</v>
      </c>
      <c r="E11" s="978">
        <v>1331.5215860599997</v>
      </c>
      <c r="F11" s="984">
        <v>125.57641243000035</v>
      </c>
      <c r="G11" s="978">
        <v>7.09759674900887</v>
      </c>
      <c r="H11" s="978">
        <v>-678.575280340001</v>
      </c>
      <c r="I11" s="979">
        <v>-33.75833730616679</v>
      </c>
      <c r="K11" s="975" t="s">
        <v>830</v>
      </c>
      <c r="L11" s="986">
        <v>2149.04764034072</v>
      </c>
      <c r="M11" s="987">
        <v>1894.5362259999997</v>
      </c>
      <c r="N11" s="987">
        <v>3675.300366487057</v>
      </c>
      <c r="O11" s="987">
        <v>4454.137618912</v>
      </c>
      <c r="P11" s="982">
        <v>-254.51141434072042</v>
      </c>
      <c r="Q11" s="982">
        <v>-11.84298614712743</v>
      </c>
      <c r="R11" s="982">
        <v>778.837252424943</v>
      </c>
      <c r="S11" s="983">
        <v>21.191118405633194</v>
      </c>
    </row>
    <row r="12" spans="1:19" s="808" customFormat="1" ht="12.75">
      <c r="A12" s="975" t="s">
        <v>831</v>
      </c>
      <c r="B12" s="988">
        <v>31182.18807197159</v>
      </c>
      <c r="C12" s="989">
        <v>28972.3042158946</v>
      </c>
      <c r="D12" s="989">
        <v>34249.93535859693</v>
      </c>
      <c r="E12" s="989">
        <v>40741.25744928004</v>
      </c>
      <c r="F12" s="978">
        <v>-2209.8838560769873</v>
      </c>
      <c r="G12" s="978">
        <v>-7.087007014954678</v>
      </c>
      <c r="H12" s="978">
        <v>6491.322090683112</v>
      </c>
      <c r="I12" s="979">
        <v>18.952800998655764</v>
      </c>
      <c r="K12" s="968" t="s">
        <v>832</v>
      </c>
      <c r="L12" s="972">
        <v>60042.01386870157</v>
      </c>
      <c r="M12" s="973">
        <v>68470.21605609069</v>
      </c>
      <c r="N12" s="973">
        <v>83966.81437344912</v>
      </c>
      <c r="O12" s="973">
        <v>101578.58811908</v>
      </c>
      <c r="P12" s="973">
        <v>8428.20218738912</v>
      </c>
      <c r="Q12" s="973">
        <v>14.037174378960223</v>
      </c>
      <c r="R12" s="973">
        <v>17611.773745630882</v>
      </c>
      <c r="S12" s="974">
        <v>20.9746837212391</v>
      </c>
    </row>
    <row r="13" spans="1:19" s="962" customFormat="1" ht="12.75">
      <c r="A13" s="968" t="s">
        <v>833</v>
      </c>
      <c r="B13" s="969">
        <v>3526.16618513</v>
      </c>
      <c r="C13" s="970">
        <v>3806.1060747600004</v>
      </c>
      <c r="D13" s="970">
        <v>3404.02542476</v>
      </c>
      <c r="E13" s="970">
        <v>3175.8679965700007</v>
      </c>
      <c r="F13" s="970">
        <v>279.9398896300004</v>
      </c>
      <c r="G13" s="970">
        <v>7.938930695056841</v>
      </c>
      <c r="H13" s="970">
        <v>-228.15742818999934</v>
      </c>
      <c r="I13" s="971">
        <v>-6.702577088010014</v>
      </c>
      <c r="K13" s="975" t="s">
        <v>834</v>
      </c>
      <c r="L13" s="980">
        <v>10938.141335183493</v>
      </c>
      <c r="M13" s="981">
        <v>12134.3094360605</v>
      </c>
      <c r="N13" s="981">
        <v>15317.699804687185</v>
      </c>
      <c r="O13" s="981">
        <v>17309.64679162599</v>
      </c>
      <c r="P13" s="982">
        <v>1196.1681008770065</v>
      </c>
      <c r="Q13" s="982">
        <v>10.935752832425257</v>
      </c>
      <c r="R13" s="982">
        <v>1991.946986938805</v>
      </c>
      <c r="S13" s="983">
        <v>13.004217423880268</v>
      </c>
    </row>
    <row r="14" spans="1:19" s="808" customFormat="1" ht="12.75">
      <c r="A14" s="975" t="s">
        <v>835</v>
      </c>
      <c r="B14" s="976">
        <v>1064.9545842500002</v>
      </c>
      <c r="C14" s="977">
        <v>1257.45363481</v>
      </c>
      <c r="D14" s="977">
        <v>1624.5139974299998</v>
      </c>
      <c r="E14" s="977">
        <v>1182.1843117400003</v>
      </c>
      <c r="F14" s="978">
        <v>192.4990505599999</v>
      </c>
      <c r="G14" s="978">
        <v>18.075799044103682</v>
      </c>
      <c r="H14" s="978">
        <v>-442.32968568999945</v>
      </c>
      <c r="I14" s="979">
        <v>-27.228431788816238</v>
      </c>
      <c r="K14" s="975" t="s">
        <v>836</v>
      </c>
      <c r="L14" s="985">
        <v>6241.116634909785</v>
      </c>
      <c r="M14" s="982">
        <v>7222.163345488199</v>
      </c>
      <c r="N14" s="982">
        <v>10873.652292877894</v>
      </c>
      <c r="O14" s="982">
        <v>14532.647247238001</v>
      </c>
      <c r="P14" s="985">
        <v>981.0467105784146</v>
      </c>
      <c r="Q14" s="982">
        <v>15.719089515022269</v>
      </c>
      <c r="R14" s="982">
        <v>3658.994954360107</v>
      </c>
      <c r="S14" s="983">
        <v>33.650100773929495</v>
      </c>
    </row>
    <row r="15" spans="1:19" s="808" customFormat="1" ht="12.75">
      <c r="A15" s="975" t="s">
        <v>837</v>
      </c>
      <c r="B15" s="984">
        <v>796.0430835399999</v>
      </c>
      <c r="C15" s="978">
        <v>691.7557385999999</v>
      </c>
      <c r="D15" s="978">
        <v>511.9188356800001</v>
      </c>
      <c r="E15" s="978">
        <v>512.4716946</v>
      </c>
      <c r="F15" s="984">
        <v>-104.28734494000003</v>
      </c>
      <c r="G15" s="978">
        <v>-13.100716166797744</v>
      </c>
      <c r="H15" s="978">
        <v>0.5528589199998919</v>
      </c>
      <c r="I15" s="979">
        <v>0.10799737799557807</v>
      </c>
      <c r="K15" s="975" t="s">
        <v>838</v>
      </c>
      <c r="L15" s="985">
        <v>0</v>
      </c>
      <c r="M15" s="982">
        <v>0</v>
      </c>
      <c r="N15" s="982">
        <v>0</v>
      </c>
      <c r="O15" s="982">
        <v>0</v>
      </c>
      <c r="P15" s="990">
        <v>0</v>
      </c>
      <c r="Q15" s="991"/>
      <c r="R15" s="991">
        <v>0</v>
      </c>
      <c r="S15" s="992"/>
    </row>
    <row r="16" spans="1:19" s="808" customFormat="1" ht="12.75">
      <c r="A16" s="975" t="s">
        <v>839</v>
      </c>
      <c r="B16" s="984">
        <v>241.57251959</v>
      </c>
      <c r="C16" s="978">
        <v>352.15070157</v>
      </c>
      <c r="D16" s="978">
        <v>254.76278612000002</v>
      </c>
      <c r="E16" s="978">
        <v>318.40838896</v>
      </c>
      <c r="F16" s="984">
        <v>110.57818198000001</v>
      </c>
      <c r="G16" s="978">
        <v>45.77432158578084</v>
      </c>
      <c r="H16" s="978">
        <v>63.64560284000001</v>
      </c>
      <c r="I16" s="979">
        <v>24.98229973431883</v>
      </c>
      <c r="K16" s="975" t="s">
        <v>840</v>
      </c>
      <c r="L16" s="985">
        <v>0</v>
      </c>
      <c r="M16" s="982">
        <v>0</v>
      </c>
      <c r="N16" s="982">
        <v>0</v>
      </c>
      <c r="O16" s="982">
        <v>0</v>
      </c>
      <c r="P16" s="990">
        <v>0</v>
      </c>
      <c r="Q16" s="991"/>
      <c r="R16" s="991">
        <v>0</v>
      </c>
      <c r="S16" s="992"/>
    </row>
    <row r="17" spans="1:19" s="808" customFormat="1" ht="12.75">
      <c r="A17" s="975" t="s">
        <v>841</v>
      </c>
      <c r="B17" s="984">
        <v>11.854953219999999</v>
      </c>
      <c r="C17" s="978">
        <v>13.90751094</v>
      </c>
      <c r="D17" s="978">
        <v>14.13501966</v>
      </c>
      <c r="E17" s="978">
        <v>6.83720343</v>
      </c>
      <c r="F17" s="984">
        <v>2.052557720000001</v>
      </c>
      <c r="G17" s="978">
        <v>17.313925090292354</v>
      </c>
      <c r="H17" s="978">
        <v>-7.29781623</v>
      </c>
      <c r="I17" s="979">
        <v>-51.629332010423255</v>
      </c>
      <c r="J17" s="940"/>
      <c r="K17" s="975" t="s">
        <v>842</v>
      </c>
      <c r="L17" s="985">
        <v>31477.382981504998</v>
      </c>
      <c r="M17" s="982">
        <v>35962.08894573199</v>
      </c>
      <c r="N17" s="982">
        <v>42207.085875954006</v>
      </c>
      <c r="O17" s="982">
        <v>50658.151458146</v>
      </c>
      <c r="P17" s="985">
        <v>4484.705964226996</v>
      </c>
      <c r="Q17" s="993">
        <v>14.24739142660637</v>
      </c>
      <c r="R17" s="993">
        <v>8451.065582191994</v>
      </c>
      <c r="S17" s="994">
        <v>20.02285968528969</v>
      </c>
    </row>
    <row r="18" spans="1:19" s="808" customFormat="1" ht="12.75">
      <c r="A18" s="975" t="s">
        <v>843</v>
      </c>
      <c r="B18" s="984">
        <v>16.02626883</v>
      </c>
      <c r="C18" s="978">
        <v>16.932236049999997</v>
      </c>
      <c r="D18" s="978">
        <v>27.84733919</v>
      </c>
      <c r="E18" s="978">
        <v>29.49464106</v>
      </c>
      <c r="F18" s="984">
        <v>0.9059672199999973</v>
      </c>
      <c r="G18" s="978">
        <v>5.6530139960219135</v>
      </c>
      <c r="H18" s="978">
        <v>1.6473018699999997</v>
      </c>
      <c r="I18" s="979">
        <v>5.915473140038985</v>
      </c>
      <c r="K18" s="975" t="s">
        <v>844</v>
      </c>
      <c r="L18" s="985">
        <v>3063.0504860332953</v>
      </c>
      <c r="M18" s="982">
        <v>3509.4490496700005</v>
      </c>
      <c r="N18" s="982">
        <v>4210.67966576</v>
      </c>
      <c r="O18" s="982">
        <v>4963.70990427</v>
      </c>
      <c r="P18" s="985">
        <v>446.39856363670515</v>
      </c>
      <c r="Q18" s="993">
        <v>14.573660005676212</v>
      </c>
      <c r="R18" s="993">
        <v>753.0302385100003</v>
      </c>
      <c r="S18" s="994">
        <v>17.883816824951545</v>
      </c>
    </row>
    <row r="19" spans="1:19" s="808" customFormat="1" ht="12.75">
      <c r="A19" s="975" t="s">
        <v>845</v>
      </c>
      <c r="B19" s="984">
        <v>517.13052966</v>
      </c>
      <c r="C19" s="978">
        <v>675.2939864000001</v>
      </c>
      <c r="D19" s="978">
        <v>511.2040372600001</v>
      </c>
      <c r="E19" s="978">
        <v>562.3560279399999</v>
      </c>
      <c r="F19" s="984">
        <v>158.16345674000013</v>
      </c>
      <c r="G19" s="978">
        <v>30.584822915790433</v>
      </c>
      <c r="H19" s="978">
        <v>51.151990679999756</v>
      </c>
      <c r="I19" s="979">
        <v>10.00617893281302</v>
      </c>
      <c r="K19" s="975" t="s">
        <v>846</v>
      </c>
      <c r="L19" s="986">
        <v>8322.322431069999</v>
      </c>
      <c r="M19" s="987">
        <v>9642.20527914</v>
      </c>
      <c r="N19" s="987">
        <v>11357.696734170016</v>
      </c>
      <c r="O19" s="987">
        <v>14114.432717800015</v>
      </c>
      <c r="P19" s="982">
        <v>1319.8828480700013</v>
      </c>
      <c r="Q19" s="993">
        <v>15.859549530818938</v>
      </c>
      <c r="R19" s="993">
        <v>2756.7359836299984</v>
      </c>
      <c r="S19" s="994">
        <v>24.27196330516789</v>
      </c>
    </row>
    <row r="20" spans="1:19" s="808" customFormat="1" ht="12.75">
      <c r="A20" s="975" t="s">
        <v>847</v>
      </c>
      <c r="B20" s="988">
        <v>878.58424604</v>
      </c>
      <c r="C20" s="989">
        <v>798.61226639</v>
      </c>
      <c r="D20" s="989">
        <v>459.64340942</v>
      </c>
      <c r="E20" s="989">
        <v>564.0882088400001</v>
      </c>
      <c r="F20" s="978">
        <v>-79.9719796500001</v>
      </c>
      <c r="G20" s="978">
        <v>-9.102368954423426</v>
      </c>
      <c r="H20" s="978">
        <v>104.4447994200001</v>
      </c>
      <c r="I20" s="979">
        <v>22.723005982353477</v>
      </c>
      <c r="J20" s="940"/>
      <c r="K20" s="968" t="s">
        <v>848</v>
      </c>
      <c r="L20" s="972">
        <v>297464.8425950582</v>
      </c>
      <c r="M20" s="973">
        <v>310608.05513273267</v>
      </c>
      <c r="N20" s="973">
        <v>374349.8277711696</v>
      </c>
      <c r="O20" s="973">
        <v>413796.9776427658</v>
      </c>
      <c r="P20" s="973">
        <v>13143.212537674466</v>
      </c>
      <c r="Q20" s="995">
        <v>4.418408717821638</v>
      </c>
      <c r="R20" s="995">
        <v>39447.14987159619</v>
      </c>
      <c r="S20" s="996">
        <v>10.537509822419157</v>
      </c>
    </row>
    <row r="21" spans="1:19" s="962" customFormat="1" ht="12.75">
      <c r="A21" s="968" t="s">
        <v>849</v>
      </c>
      <c r="B21" s="969">
        <v>255565.55740765922</v>
      </c>
      <c r="C21" s="970">
        <v>269299.5100580253</v>
      </c>
      <c r="D21" s="970">
        <v>296111.1972812209</v>
      </c>
      <c r="E21" s="970">
        <v>327214.4355808498</v>
      </c>
      <c r="F21" s="970">
        <v>13733.952650366089</v>
      </c>
      <c r="G21" s="970">
        <v>5.3739450611721935</v>
      </c>
      <c r="H21" s="970">
        <v>31103.238299628894</v>
      </c>
      <c r="I21" s="971">
        <v>10.503904811843274</v>
      </c>
      <c r="J21" s="956"/>
      <c r="K21" s="975" t="s">
        <v>850</v>
      </c>
      <c r="L21" s="980">
        <v>66556.96564459868</v>
      </c>
      <c r="M21" s="981">
        <v>64939.190630883255</v>
      </c>
      <c r="N21" s="981">
        <v>75449.7206057355</v>
      </c>
      <c r="O21" s="981">
        <v>83900.930849009</v>
      </c>
      <c r="P21" s="982">
        <v>-1617.7750137154217</v>
      </c>
      <c r="Q21" s="993">
        <v>-2.430662212508346</v>
      </c>
      <c r="R21" s="993">
        <v>8451.210243273497</v>
      </c>
      <c r="S21" s="994">
        <v>11.201115359241047</v>
      </c>
    </row>
    <row r="22" spans="1:19" s="808" customFormat="1" ht="12.75">
      <c r="A22" s="975" t="s">
        <v>851</v>
      </c>
      <c r="B22" s="976">
        <v>49144.7073363505</v>
      </c>
      <c r="C22" s="977">
        <v>50291.0309521925</v>
      </c>
      <c r="D22" s="977">
        <v>59646.21329120616</v>
      </c>
      <c r="E22" s="977">
        <v>62783.822170183</v>
      </c>
      <c r="F22" s="978">
        <v>1146.323615842004</v>
      </c>
      <c r="G22" s="978">
        <v>2.3325474460484</v>
      </c>
      <c r="H22" s="978">
        <v>3137.60887897684</v>
      </c>
      <c r="I22" s="979">
        <v>5.260365588773141</v>
      </c>
      <c r="J22" s="940"/>
      <c r="K22" s="975" t="s">
        <v>852</v>
      </c>
      <c r="L22" s="985">
        <v>48139.0792284881</v>
      </c>
      <c r="M22" s="982">
        <v>49544.74422248286</v>
      </c>
      <c r="N22" s="982">
        <v>59146.07714425187</v>
      </c>
      <c r="O22" s="982">
        <v>66976.645085111</v>
      </c>
      <c r="P22" s="985">
        <v>1405.6649939947602</v>
      </c>
      <c r="Q22" s="993">
        <v>2.920008061065915</v>
      </c>
      <c r="R22" s="993">
        <v>7830.567940859131</v>
      </c>
      <c r="S22" s="994">
        <v>13.239369910807596</v>
      </c>
    </row>
    <row r="23" spans="1:19" s="808" customFormat="1" ht="12.75">
      <c r="A23" s="975" t="s">
        <v>853</v>
      </c>
      <c r="B23" s="984">
        <v>14607.971609179998</v>
      </c>
      <c r="C23" s="978">
        <v>16496.664866729505</v>
      </c>
      <c r="D23" s="978">
        <v>19602.753444843507</v>
      </c>
      <c r="E23" s="978">
        <v>17971.512612764003</v>
      </c>
      <c r="F23" s="984">
        <v>1888.6932575495066</v>
      </c>
      <c r="G23" s="978">
        <v>12.929195839637355</v>
      </c>
      <c r="H23" s="978">
        <v>-1631.240832079504</v>
      </c>
      <c r="I23" s="979">
        <v>-8.321488288210862</v>
      </c>
      <c r="K23" s="975" t="s">
        <v>854</v>
      </c>
      <c r="L23" s="985">
        <v>26139.835300735725</v>
      </c>
      <c r="M23" s="982">
        <v>29041.92849309872</v>
      </c>
      <c r="N23" s="982">
        <v>39671.87261881226</v>
      </c>
      <c r="O23" s="982">
        <v>44994.83136717644</v>
      </c>
      <c r="P23" s="985">
        <v>2902.093192362994</v>
      </c>
      <c r="Q23" s="993">
        <v>11.102186218752925</v>
      </c>
      <c r="R23" s="993">
        <v>5322.958748364181</v>
      </c>
      <c r="S23" s="994">
        <v>13.417462794131005</v>
      </c>
    </row>
    <row r="24" spans="1:19" s="808" customFormat="1" ht="12.75">
      <c r="A24" s="975" t="s">
        <v>855</v>
      </c>
      <c r="B24" s="984">
        <v>9952.86956710395</v>
      </c>
      <c r="C24" s="978">
        <v>11118.582810633949</v>
      </c>
      <c r="D24" s="978">
        <v>13697.186892970001</v>
      </c>
      <c r="E24" s="978">
        <v>15513.669677020001</v>
      </c>
      <c r="F24" s="984">
        <v>1165.713243529999</v>
      </c>
      <c r="G24" s="978">
        <v>11.712333168545623</v>
      </c>
      <c r="H24" s="978">
        <v>1816.4827840500002</v>
      </c>
      <c r="I24" s="997">
        <v>13.261721536283478</v>
      </c>
      <c r="K24" s="975" t="s">
        <v>856</v>
      </c>
      <c r="L24" s="985">
        <v>119664.8019044213</v>
      </c>
      <c r="M24" s="982">
        <v>126770.36607549243</v>
      </c>
      <c r="N24" s="982">
        <v>150233.75500248134</v>
      </c>
      <c r="O24" s="982">
        <v>164686.4772404589</v>
      </c>
      <c r="P24" s="985">
        <v>7105.564171071135</v>
      </c>
      <c r="Q24" s="993">
        <v>5.937889887409409</v>
      </c>
      <c r="R24" s="993">
        <v>14452.722237977549</v>
      </c>
      <c r="S24" s="994">
        <v>9.620156427387998</v>
      </c>
    </row>
    <row r="25" spans="1:19" s="808" customFormat="1" ht="12.75">
      <c r="A25" s="975" t="s">
        <v>857</v>
      </c>
      <c r="B25" s="984">
        <v>5640.701975473947</v>
      </c>
      <c r="C25" s="978">
        <v>6524.98339788395</v>
      </c>
      <c r="D25" s="978">
        <v>9577.186901309999</v>
      </c>
      <c r="E25" s="978">
        <v>10969.417171860001</v>
      </c>
      <c r="F25" s="984">
        <v>884.281422410003</v>
      </c>
      <c r="G25" s="978">
        <v>15.676797431505912</v>
      </c>
      <c r="H25" s="978">
        <v>1392.2302705500024</v>
      </c>
      <c r="I25" s="979">
        <v>14.536943727803504</v>
      </c>
      <c r="K25" s="975" t="s">
        <v>858</v>
      </c>
      <c r="L25" s="985">
        <v>35801.55782196435</v>
      </c>
      <c r="M25" s="982">
        <v>39116.56271567536</v>
      </c>
      <c r="N25" s="982">
        <v>48367.84687966859</v>
      </c>
      <c r="O25" s="982">
        <v>51629.55551647051</v>
      </c>
      <c r="P25" s="985">
        <v>3315.0048937110114</v>
      </c>
      <c r="Q25" s="993">
        <v>9.259387287547714</v>
      </c>
      <c r="R25" s="993">
        <v>3261.7086368019154</v>
      </c>
      <c r="S25" s="994">
        <v>6.743547309262124</v>
      </c>
    </row>
    <row r="26" spans="1:19" s="808" customFormat="1" ht="12.75">
      <c r="A26" s="975" t="s">
        <v>859</v>
      </c>
      <c r="B26" s="984">
        <v>4312.167591630001</v>
      </c>
      <c r="C26" s="978">
        <v>4593.599412750002</v>
      </c>
      <c r="D26" s="978">
        <v>4119.999991660002</v>
      </c>
      <c r="E26" s="978">
        <v>4544.252505160001</v>
      </c>
      <c r="F26" s="984">
        <v>281.4318211200007</v>
      </c>
      <c r="G26" s="978">
        <v>6.526458333072796</v>
      </c>
      <c r="H26" s="978">
        <v>424.2525134999996</v>
      </c>
      <c r="I26" s="979">
        <v>10.297391125213636</v>
      </c>
      <c r="K26" s="975" t="s">
        <v>860</v>
      </c>
      <c r="L26" s="986">
        <v>1162.6026948499998</v>
      </c>
      <c r="M26" s="987">
        <v>1195.2629951</v>
      </c>
      <c r="N26" s="987">
        <v>1480.5555202200196</v>
      </c>
      <c r="O26" s="987">
        <v>1608.5375845400195</v>
      </c>
      <c r="P26" s="982">
        <v>32.66030025000009</v>
      </c>
      <c r="Q26" s="993">
        <v>2.8092400262510964</v>
      </c>
      <c r="R26" s="993">
        <v>127.98206431999984</v>
      </c>
      <c r="S26" s="994">
        <v>8.644192167881751</v>
      </c>
    </row>
    <row r="27" spans="1:19" s="808" customFormat="1" ht="12.75">
      <c r="A27" s="975" t="s">
        <v>861</v>
      </c>
      <c r="B27" s="984">
        <v>1277.4018440000004</v>
      </c>
      <c r="C27" s="978">
        <v>1314.356354386</v>
      </c>
      <c r="D27" s="978">
        <v>494.77012422999985</v>
      </c>
      <c r="E27" s="978">
        <v>1051.3326796000001</v>
      </c>
      <c r="F27" s="984">
        <v>36.95451038599958</v>
      </c>
      <c r="G27" s="978">
        <v>2.8929432472307886</v>
      </c>
      <c r="H27" s="978">
        <v>556.5625553700003</v>
      </c>
      <c r="I27" s="979">
        <v>112.48911931296715</v>
      </c>
      <c r="K27" s="968" t="s">
        <v>862</v>
      </c>
      <c r="L27" s="972">
        <v>107252.81507546373</v>
      </c>
      <c r="M27" s="973">
        <v>117415.33499961002</v>
      </c>
      <c r="N27" s="973">
        <v>135056.38298246288</v>
      </c>
      <c r="O27" s="973">
        <v>152326.11109614003</v>
      </c>
      <c r="P27" s="973">
        <v>10162.519924146283</v>
      </c>
      <c r="Q27" s="995">
        <v>9.475294347282048</v>
      </c>
      <c r="R27" s="995">
        <v>17269.72811367715</v>
      </c>
      <c r="S27" s="996">
        <v>12.787050661588967</v>
      </c>
    </row>
    <row r="28" spans="1:19" s="808" customFormat="1" ht="12.75">
      <c r="A28" s="975" t="s">
        <v>863</v>
      </c>
      <c r="B28" s="984">
        <v>5944.705740249078</v>
      </c>
      <c r="C28" s="978">
        <v>6041.6853368500015</v>
      </c>
      <c r="D28" s="978">
        <v>6808.2353452</v>
      </c>
      <c r="E28" s="978">
        <v>8308.768703208003</v>
      </c>
      <c r="F28" s="984">
        <v>96.97959660092329</v>
      </c>
      <c r="G28" s="978">
        <v>1.6313607575950417</v>
      </c>
      <c r="H28" s="978">
        <v>1500.5333580080032</v>
      </c>
      <c r="I28" s="979">
        <v>22.03997485289521</v>
      </c>
      <c r="K28" s="975" t="s">
        <v>864</v>
      </c>
      <c r="L28" s="980">
        <v>2160.39919307</v>
      </c>
      <c r="M28" s="981">
        <v>2109.62731239</v>
      </c>
      <c r="N28" s="981">
        <v>1497.29522539</v>
      </c>
      <c r="O28" s="981">
        <v>1384.3556355200003</v>
      </c>
      <c r="P28" s="982">
        <v>-50.77188067999987</v>
      </c>
      <c r="Q28" s="993">
        <v>-2.3501157028230195</v>
      </c>
      <c r="R28" s="993">
        <v>-112.93958986999974</v>
      </c>
      <c r="S28" s="994">
        <v>-7.542907233981354</v>
      </c>
    </row>
    <row r="29" spans="1:19" s="808" customFormat="1" ht="12.75">
      <c r="A29" s="975" t="s">
        <v>865</v>
      </c>
      <c r="B29" s="984">
        <v>0</v>
      </c>
      <c r="C29" s="978">
        <v>0</v>
      </c>
      <c r="D29" s="978">
        <v>0</v>
      </c>
      <c r="E29" s="978">
        <v>0</v>
      </c>
      <c r="F29" s="998">
        <v>0</v>
      </c>
      <c r="G29" s="999"/>
      <c r="H29" s="999">
        <v>0</v>
      </c>
      <c r="I29" s="1000"/>
      <c r="J29" s="940"/>
      <c r="K29" s="1001" t="s">
        <v>866</v>
      </c>
      <c r="L29" s="985">
        <v>131.60030004</v>
      </c>
      <c r="M29" s="982">
        <v>161.6997747</v>
      </c>
      <c r="N29" s="982">
        <v>158.91970232</v>
      </c>
      <c r="O29" s="982">
        <v>159.38304711</v>
      </c>
      <c r="P29" s="985">
        <v>30.09947466</v>
      </c>
      <c r="Q29" s="993">
        <v>22.871889084486313</v>
      </c>
      <c r="R29" s="993">
        <v>0.46334479000000783</v>
      </c>
      <c r="S29" s="994">
        <v>0.2915590598496207</v>
      </c>
    </row>
    <row r="30" spans="1:19" s="808" customFormat="1" ht="12.75">
      <c r="A30" s="975" t="s">
        <v>867</v>
      </c>
      <c r="B30" s="984">
        <v>13283.049057741999</v>
      </c>
      <c r="C30" s="978">
        <v>13703.087704657</v>
      </c>
      <c r="D30" s="978">
        <v>15064.411486055002</v>
      </c>
      <c r="E30" s="978">
        <v>16390.3474999145</v>
      </c>
      <c r="F30" s="984">
        <v>420.03864691500166</v>
      </c>
      <c r="G30" s="1002">
        <v>3.1622155808434886</v>
      </c>
      <c r="H30" s="1002">
        <v>1325.9360138594984</v>
      </c>
      <c r="I30" s="1003">
        <v>8.801777720204377</v>
      </c>
      <c r="K30" s="975" t="s">
        <v>868</v>
      </c>
      <c r="L30" s="985">
        <v>567.73356983</v>
      </c>
      <c r="M30" s="982">
        <v>567.50832069</v>
      </c>
      <c r="N30" s="982">
        <v>507.23868614</v>
      </c>
      <c r="O30" s="982">
        <v>627.41262785</v>
      </c>
      <c r="P30" s="985">
        <v>-0.22524913999995988</v>
      </c>
      <c r="Q30" s="993">
        <v>-0.03967514904348666</v>
      </c>
      <c r="R30" s="993">
        <v>120.17394171000001</v>
      </c>
      <c r="S30" s="994">
        <v>23.691793428553968</v>
      </c>
    </row>
    <row r="31" spans="1:19" s="808" customFormat="1" ht="12.75">
      <c r="A31" s="975" t="s">
        <v>869</v>
      </c>
      <c r="B31" s="984">
        <v>11736.549682733475</v>
      </c>
      <c r="C31" s="978">
        <v>12348.25636823</v>
      </c>
      <c r="D31" s="978">
        <v>13731.801656999</v>
      </c>
      <c r="E31" s="978">
        <v>15781.411139638998</v>
      </c>
      <c r="F31" s="984">
        <v>611.7066854965251</v>
      </c>
      <c r="G31" s="1002">
        <v>5.211980539701996</v>
      </c>
      <c r="H31" s="1002">
        <v>2049.6094826399985</v>
      </c>
      <c r="I31" s="1003">
        <v>14.92600558787803</v>
      </c>
      <c r="K31" s="975" t="s">
        <v>870</v>
      </c>
      <c r="L31" s="985">
        <v>30965.701122430008</v>
      </c>
      <c r="M31" s="982">
        <v>36419.04031454</v>
      </c>
      <c r="N31" s="982">
        <v>40879.62089620001</v>
      </c>
      <c r="O31" s="982">
        <v>47464.54796638</v>
      </c>
      <c r="P31" s="985">
        <v>5453.33919210999</v>
      </c>
      <c r="Q31" s="993">
        <v>17.610901721711265</v>
      </c>
      <c r="R31" s="993">
        <v>6584.927070179991</v>
      </c>
      <c r="S31" s="994">
        <v>16.108092310592088</v>
      </c>
    </row>
    <row r="32" spans="1:19" s="808" customFormat="1" ht="12.75">
      <c r="A32" s="975" t="s">
        <v>871</v>
      </c>
      <c r="B32" s="984">
        <v>3889.9394175924995</v>
      </c>
      <c r="C32" s="978">
        <v>4013.7421222799994</v>
      </c>
      <c r="D32" s="978">
        <v>4792.517192405833</v>
      </c>
      <c r="E32" s="978">
        <v>5596.854503263333</v>
      </c>
      <c r="F32" s="984">
        <v>123.80270468749995</v>
      </c>
      <c r="G32" s="1002">
        <v>3.182638375487143</v>
      </c>
      <c r="H32" s="1002">
        <v>804.3373108574997</v>
      </c>
      <c r="I32" s="1003">
        <v>16.78319093214821</v>
      </c>
      <c r="K32" s="975" t="s">
        <v>872</v>
      </c>
      <c r="L32" s="985">
        <v>3379.172844783744</v>
      </c>
      <c r="M32" s="982">
        <v>3558.6021908799994</v>
      </c>
      <c r="N32" s="982">
        <v>4013.5000495628806</v>
      </c>
      <c r="O32" s="982">
        <v>4074.4376657099997</v>
      </c>
      <c r="P32" s="985">
        <v>179.42934609625536</v>
      </c>
      <c r="Q32" s="993">
        <v>5.309859966862342</v>
      </c>
      <c r="R32" s="993">
        <v>60.937616147119115</v>
      </c>
      <c r="S32" s="994">
        <v>1.5183160681349928</v>
      </c>
    </row>
    <row r="33" spans="1:19" s="808" customFormat="1" ht="12.75">
      <c r="A33" s="975" t="s">
        <v>873</v>
      </c>
      <c r="B33" s="984">
        <v>6546.317520439999</v>
      </c>
      <c r="C33" s="978">
        <v>6956.781620299999</v>
      </c>
      <c r="D33" s="978">
        <v>7318.6586114084985</v>
      </c>
      <c r="E33" s="978">
        <v>8265.550302519</v>
      </c>
      <c r="F33" s="984">
        <v>410.4640998600007</v>
      </c>
      <c r="G33" s="1002">
        <v>6.2701526251725745</v>
      </c>
      <c r="H33" s="1002">
        <v>946.8916911105007</v>
      </c>
      <c r="I33" s="1003">
        <v>12.938049735431893</v>
      </c>
      <c r="K33" s="975" t="s">
        <v>874</v>
      </c>
      <c r="L33" s="985">
        <v>40.99367049999999</v>
      </c>
      <c r="M33" s="982">
        <v>48.25855555</v>
      </c>
      <c r="N33" s="982">
        <v>75.75090191</v>
      </c>
      <c r="O33" s="982">
        <v>683.4707195799999</v>
      </c>
      <c r="P33" s="985">
        <v>7.264885050000004</v>
      </c>
      <c r="Q33" s="993">
        <v>17.72196771206424</v>
      </c>
      <c r="R33" s="993">
        <v>607.7198176699999</v>
      </c>
      <c r="S33" s="994">
        <v>802.2608343225203</v>
      </c>
    </row>
    <row r="34" spans="1:19" s="808" customFormat="1" ht="12.75">
      <c r="A34" s="975" t="s">
        <v>875</v>
      </c>
      <c r="B34" s="984">
        <v>0</v>
      </c>
      <c r="C34" s="978">
        <v>0</v>
      </c>
      <c r="D34" s="978">
        <v>0</v>
      </c>
      <c r="E34" s="978">
        <v>0</v>
      </c>
      <c r="F34" s="998">
        <v>0</v>
      </c>
      <c r="G34" s="999"/>
      <c r="H34" s="999">
        <v>0</v>
      </c>
      <c r="I34" s="1000"/>
      <c r="K34" s="975" t="s">
        <v>876</v>
      </c>
      <c r="L34" s="985">
        <v>3323.2612199799996</v>
      </c>
      <c r="M34" s="982">
        <v>4445.70804107</v>
      </c>
      <c r="N34" s="982">
        <v>5434.499547969999</v>
      </c>
      <c r="O34" s="982">
        <v>5064.5998031399995</v>
      </c>
      <c r="P34" s="985">
        <v>1122.4468210900004</v>
      </c>
      <c r="Q34" s="993">
        <v>33.775461716390616</v>
      </c>
      <c r="R34" s="993">
        <v>-369.8997448299997</v>
      </c>
      <c r="S34" s="994">
        <v>-6.806509809503469</v>
      </c>
    </row>
    <row r="35" spans="1:19" s="808" customFormat="1" ht="12.75">
      <c r="A35" s="975" t="s">
        <v>877</v>
      </c>
      <c r="B35" s="984">
        <v>8346.075369999999</v>
      </c>
      <c r="C35" s="978">
        <v>8827.02433224</v>
      </c>
      <c r="D35" s="978">
        <v>9756.636961830001</v>
      </c>
      <c r="E35" s="978">
        <v>10774.262923119999</v>
      </c>
      <c r="F35" s="984">
        <v>480.9489622400015</v>
      </c>
      <c r="G35" s="978">
        <v>5.762576311840826</v>
      </c>
      <c r="H35" s="978">
        <v>1017.6259612899976</v>
      </c>
      <c r="I35" s="979">
        <v>10.430089438309148</v>
      </c>
      <c r="K35" s="975" t="s">
        <v>878</v>
      </c>
      <c r="L35" s="985">
        <v>0</v>
      </c>
      <c r="M35" s="982">
        <v>0</v>
      </c>
      <c r="N35" s="982">
        <v>0</v>
      </c>
      <c r="O35" s="982">
        <v>0</v>
      </c>
      <c r="P35" s="990">
        <v>0</v>
      </c>
      <c r="Q35" s="991"/>
      <c r="R35" s="991">
        <v>0</v>
      </c>
      <c r="S35" s="992"/>
    </row>
    <row r="36" spans="1:19" s="808" customFormat="1" ht="12.75">
      <c r="A36" s="975" t="s">
        <v>879</v>
      </c>
      <c r="B36" s="984">
        <v>1650.7727841995002</v>
      </c>
      <c r="C36" s="978">
        <v>1559.5712132879999</v>
      </c>
      <c r="D36" s="978">
        <v>1607.0436244189998</v>
      </c>
      <c r="E36" s="978">
        <v>1559.3389491599996</v>
      </c>
      <c r="F36" s="984">
        <v>-91.20157091150031</v>
      </c>
      <c r="G36" s="978">
        <v>-5.524780380706735</v>
      </c>
      <c r="H36" s="978">
        <v>-47.70467525900017</v>
      </c>
      <c r="I36" s="979">
        <v>-2.968474192867478</v>
      </c>
      <c r="K36" s="975" t="s">
        <v>880</v>
      </c>
      <c r="L36" s="985">
        <v>3358.7018525</v>
      </c>
      <c r="M36" s="982">
        <v>2123.27232106</v>
      </c>
      <c r="N36" s="982">
        <v>1614.92240128</v>
      </c>
      <c r="O36" s="982">
        <v>2678.1911158900007</v>
      </c>
      <c r="P36" s="985">
        <v>-1235.4295314399997</v>
      </c>
      <c r="Q36" s="993">
        <v>-36.782947272334575</v>
      </c>
      <c r="R36" s="993">
        <v>1063.2687146100006</v>
      </c>
      <c r="S36" s="994">
        <v>65.84023565263851</v>
      </c>
    </row>
    <row r="37" spans="1:19" s="808" customFormat="1" ht="12.75">
      <c r="A37" s="975" t="s">
        <v>881</v>
      </c>
      <c r="B37" s="984">
        <v>804.1768271200002</v>
      </c>
      <c r="C37" s="978">
        <v>800.6446635500001</v>
      </c>
      <c r="D37" s="978">
        <v>991.1339984</v>
      </c>
      <c r="E37" s="978">
        <v>1230.31992745</v>
      </c>
      <c r="F37" s="984">
        <v>-3.5321635700000797</v>
      </c>
      <c r="G37" s="978">
        <v>-0.43922722601319203</v>
      </c>
      <c r="H37" s="978">
        <v>239.18592905000003</v>
      </c>
      <c r="I37" s="979">
        <v>24.1325521509827</v>
      </c>
      <c r="K37" s="975" t="s">
        <v>882</v>
      </c>
      <c r="L37" s="985">
        <v>783.9566853</v>
      </c>
      <c r="M37" s="982">
        <v>562.9974585799999</v>
      </c>
      <c r="N37" s="982">
        <v>811.3183150799999</v>
      </c>
      <c r="O37" s="982">
        <v>911.1852496500001</v>
      </c>
      <c r="P37" s="985">
        <v>-220.95922672000006</v>
      </c>
      <c r="Q37" s="993">
        <v>-28.185132018543175</v>
      </c>
      <c r="R37" s="993">
        <v>99.86693457000013</v>
      </c>
      <c r="S37" s="994">
        <v>12.309217321212914</v>
      </c>
    </row>
    <row r="38" spans="1:19" s="808" customFormat="1" ht="12.75">
      <c r="A38" s="975" t="s">
        <v>883</v>
      </c>
      <c r="B38" s="984">
        <v>589.60718425</v>
      </c>
      <c r="C38" s="978">
        <v>563.3617543400001</v>
      </c>
      <c r="D38" s="978">
        <v>476.60258767000005</v>
      </c>
      <c r="E38" s="978">
        <v>510.59371008000016</v>
      </c>
      <c r="F38" s="984">
        <v>-26.245429909999984</v>
      </c>
      <c r="G38" s="978">
        <v>-4.45134160693531</v>
      </c>
      <c r="H38" s="978">
        <v>33.991122410000116</v>
      </c>
      <c r="I38" s="979">
        <v>7.131963461670416</v>
      </c>
      <c r="K38" s="975" t="s">
        <v>884</v>
      </c>
      <c r="L38" s="985">
        <v>56501.03256947998</v>
      </c>
      <c r="M38" s="982">
        <v>60126.32056843001</v>
      </c>
      <c r="N38" s="982">
        <v>68126.24783181</v>
      </c>
      <c r="O38" s="982">
        <v>77916.49630233001</v>
      </c>
      <c r="P38" s="985">
        <v>3625.287998950029</v>
      </c>
      <c r="Q38" s="993">
        <v>6.416321674284394</v>
      </c>
      <c r="R38" s="993">
        <v>9790.248470520004</v>
      </c>
      <c r="S38" s="994">
        <v>14.370743703205491</v>
      </c>
    </row>
    <row r="39" spans="1:19" s="808" customFormat="1" ht="12.75">
      <c r="A39" s="975" t="s">
        <v>885</v>
      </c>
      <c r="B39" s="984">
        <v>1541.6826397700002</v>
      </c>
      <c r="C39" s="978">
        <v>1716.5780372499996</v>
      </c>
      <c r="D39" s="978">
        <v>1822.803343857</v>
      </c>
      <c r="E39" s="978">
        <v>1834.09070632</v>
      </c>
      <c r="F39" s="984">
        <v>174.89539747999947</v>
      </c>
      <c r="G39" s="978">
        <v>11.34444878396579</v>
      </c>
      <c r="H39" s="978">
        <v>11.287362462999909</v>
      </c>
      <c r="I39" s="979">
        <v>0.6192309500111061</v>
      </c>
      <c r="K39" s="975" t="s">
        <v>886</v>
      </c>
      <c r="L39" s="986">
        <v>6040.262047549997</v>
      </c>
      <c r="M39" s="987">
        <v>7292.30014172</v>
      </c>
      <c r="N39" s="987">
        <v>11937.0694248</v>
      </c>
      <c r="O39" s="987">
        <v>11362.030962980001</v>
      </c>
      <c r="P39" s="982">
        <v>1252.0380941700032</v>
      </c>
      <c r="Q39" s="993">
        <v>20.728208218678937</v>
      </c>
      <c r="R39" s="993">
        <v>-575.0384618199987</v>
      </c>
      <c r="S39" s="994">
        <v>-4.817249873954161</v>
      </c>
    </row>
    <row r="40" spans="1:19" s="808" customFormat="1" ht="12.75">
      <c r="A40" s="975" t="s">
        <v>887</v>
      </c>
      <c r="B40" s="984">
        <v>12615.06808854875</v>
      </c>
      <c r="C40" s="978">
        <v>13502.13770016625</v>
      </c>
      <c r="D40" s="978">
        <v>14252.240938379999</v>
      </c>
      <c r="E40" s="978">
        <v>14608.494434145005</v>
      </c>
      <c r="F40" s="984">
        <v>887.0696116174986</v>
      </c>
      <c r="G40" s="978">
        <v>7.031825792702066</v>
      </c>
      <c r="H40" s="978">
        <v>356.25349576500594</v>
      </c>
      <c r="I40" s="979">
        <v>2.499631442558955</v>
      </c>
      <c r="K40" s="968" t="s">
        <v>888</v>
      </c>
      <c r="L40" s="972">
        <v>107993.85060592178</v>
      </c>
      <c r="M40" s="973">
        <v>113350.69911837052</v>
      </c>
      <c r="N40" s="973">
        <v>126574.73428609353</v>
      </c>
      <c r="O40" s="973">
        <v>141682.93169234376</v>
      </c>
      <c r="P40" s="973">
        <v>5356.848512448749</v>
      </c>
      <c r="Q40" s="995">
        <v>4.9603273541901185</v>
      </c>
      <c r="R40" s="995">
        <v>15108.197406250227</v>
      </c>
      <c r="S40" s="996">
        <v>11.936187337436213</v>
      </c>
    </row>
    <row r="41" spans="1:19" s="808" customFormat="1" ht="12.75">
      <c r="A41" s="975" t="s">
        <v>889</v>
      </c>
      <c r="B41" s="984">
        <v>35459.97253626999</v>
      </c>
      <c r="C41" s="978">
        <v>35897.37118635001</v>
      </c>
      <c r="D41" s="978">
        <v>38608.39559951</v>
      </c>
      <c r="E41" s="978">
        <v>43221.72752217001</v>
      </c>
      <c r="F41" s="984">
        <v>437.3986500800165</v>
      </c>
      <c r="G41" s="978">
        <v>1.233499686534236</v>
      </c>
      <c r="H41" s="978">
        <v>4613.331922660014</v>
      </c>
      <c r="I41" s="979">
        <v>11.949038158732929</v>
      </c>
      <c r="K41" s="975" t="s">
        <v>890</v>
      </c>
      <c r="L41" s="980">
        <v>11154.811679539996</v>
      </c>
      <c r="M41" s="981">
        <v>11434.077048809002</v>
      </c>
      <c r="N41" s="981">
        <v>11478.185984962998</v>
      </c>
      <c r="O41" s="981">
        <v>12167.360989694</v>
      </c>
      <c r="P41" s="982">
        <v>279.26536926900553</v>
      </c>
      <c r="Q41" s="993">
        <v>2.5035417655793353</v>
      </c>
      <c r="R41" s="993">
        <v>689.1750047310015</v>
      </c>
      <c r="S41" s="994">
        <v>6.004215349305678</v>
      </c>
    </row>
    <row r="42" spans="1:19" s="808" customFormat="1" ht="12.75">
      <c r="A42" s="975" t="s">
        <v>891</v>
      </c>
      <c r="B42" s="984">
        <v>5652.9988508021</v>
      </c>
      <c r="C42" s="978">
        <v>5902.375031760001</v>
      </c>
      <c r="D42" s="978">
        <v>7090.831829739999</v>
      </c>
      <c r="E42" s="978">
        <v>8063.397841386002</v>
      </c>
      <c r="F42" s="984">
        <v>249.37618095790094</v>
      </c>
      <c r="G42" s="978">
        <v>4.41139627903015</v>
      </c>
      <c r="H42" s="978">
        <v>972.5660116460031</v>
      </c>
      <c r="I42" s="979">
        <v>13.715823968168545</v>
      </c>
      <c r="K42" s="975" t="s">
        <v>892</v>
      </c>
      <c r="L42" s="985">
        <v>30110.321948470006</v>
      </c>
      <c r="M42" s="982">
        <v>33559.277200840006</v>
      </c>
      <c r="N42" s="982">
        <v>39907.14514883589</v>
      </c>
      <c r="O42" s="982">
        <v>46468.61869482976</v>
      </c>
      <c r="P42" s="985">
        <v>3448.9552523700004</v>
      </c>
      <c r="Q42" s="993">
        <v>11.45439513490573</v>
      </c>
      <c r="R42" s="993">
        <v>6561.473545993875</v>
      </c>
      <c r="S42" s="994">
        <v>16.441851506847957</v>
      </c>
    </row>
    <row r="43" spans="1:19" s="808" customFormat="1" ht="12.75">
      <c r="A43" s="975" t="s">
        <v>893</v>
      </c>
      <c r="B43" s="984">
        <v>38116.09233171301</v>
      </c>
      <c r="C43" s="978">
        <v>43608.323390079655</v>
      </c>
      <c r="D43" s="978">
        <v>41259.998918947495</v>
      </c>
      <c r="E43" s="978">
        <v>50339.480901780014</v>
      </c>
      <c r="F43" s="984">
        <v>5492.231058366648</v>
      </c>
      <c r="G43" s="978">
        <v>14.409218580355498</v>
      </c>
      <c r="H43" s="978">
        <v>9079.48198283252</v>
      </c>
      <c r="I43" s="979">
        <v>22.005531315375347</v>
      </c>
      <c r="K43" s="975" t="s">
        <v>894</v>
      </c>
      <c r="L43" s="985">
        <v>1011.4556164499999</v>
      </c>
      <c r="M43" s="982">
        <v>1042.7762943200003</v>
      </c>
      <c r="N43" s="982">
        <v>1022.18701226</v>
      </c>
      <c r="O43" s="982">
        <v>1405.9106605799998</v>
      </c>
      <c r="P43" s="985">
        <v>31.320677870000395</v>
      </c>
      <c r="Q43" s="993">
        <v>3.0965943893741477</v>
      </c>
      <c r="R43" s="993">
        <v>383.7236483199998</v>
      </c>
      <c r="S43" s="994">
        <v>37.53947601736865</v>
      </c>
    </row>
    <row r="44" spans="1:19" s="808" customFormat="1" ht="12.75">
      <c r="A44" s="975" t="s">
        <v>895</v>
      </c>
      <c r="B44" s="984">
        <v>3864.3572224248</v>
      </c>
      <c r="C44" s="978">
        <v>3917.4170637951993</v>
      </c>
      <c r="D44" s="978">
        <v>4113.232076321699</v>
      </c>
      <c r="E44" s="978">
        <v>4772.30630557</v>
      </c>
      <c r="F44" s="984">
        <v>53.059841370399226</v>
      </c>
      <c r="G44" s="978">
        <v>1.3730573628776828</v>
      </c>
      <c r="H44" s="978">
        <v>659.074229248301</v>
      </c>
      <c r="I44" s="979">
        <v>16.02326873415042</v>
      </c>
      <c r="K44" s="975" t="s">
        <v>896</v>
      </c>
      <c r="L44" s="985">
        <v>1863.5778728299995</v>
      </c>
      <c r="M44" s="982">
        <v>1672.4199513299998</v>
      </c>
      <c r="N44" s="982">
        <v>1973.4139351400001</v>
      </c>
      <c r="O44" s="982">
        <v>2493.3490270000007</v>
      </c>
      <c r="P44" s="985">
        <v>-191.1579214999997</v>
      </c>
      <c r="Q44" s="993">
        <v>-10.257576261608556</v>
      </c>
      <c r="R44" s="993">
        <v>519.9350918600005</v>
      </c>
      <c r="S44" s="994">
        <v>26.34698593141913</v>
      </c>
    </row>
    <row r="45" spans="1:19" s="808" customFormat="1" ht="12.75">
      <c r="A45" s="975" t="s">
        <v>897</v>
      </c>
      <c r="B45" s="988">
        <v>30541.24179716959</v>
      </c>
      <c r="C45" s="989">
        <v>30720.517548947297</v>
      </c>
      <c r="D45" s="989">
        <v>34975.729356827804</v>
      </c>
      <c r="E45" s="989">
        <v>38637.15307155801</v>
      </c>
      <c r="F45" s="978">
        <v>179.27575177770632</v>
      </c>
      <c r="G45" s="978">
        <v>0.5869956204410808</v>
      </c>
      <c r="H45" s="978">
        <v>3661.4237147302047</v>
      </c>
      <c r="I45" s="979">
        <v>10.468469942044077</v>
      </c>
      <c r="K45" s="975" t="s">
        <v>898</v>
      </c>
      <c r="L45" s="985">
        <v>17695.73565615765</v>
      </c>
      <c r="M45" s="982">
        <v>19049.794606348496</v>
      </c>
      <c r="N45" s="982">
        <v>21023.335356708365</v>
      </c>
      <c r="O45" s="982">
        <v>22579.83893383</v>
      </c>
      <c r="P45" s="985">
        <v>1354.058950190847</v>
      </c>
      <c r="Q45" s="993">
        <v>7.651894086243711</v>
      </c>
      <c r="R45" s="993">
        <v>1556.5035771216353</v>
      </c>
      <c r="S45" s="994">
        <v>7.403694754956988</v>
      </c>
    </row>
    <row r="46" spans="1:19" s="962" customFormat="1" ht="12.75">
      <c r="A46" s="968" t="s">
        <v>899</v>
      </c>
      <c r="B46" s="969">
        <v>152872.33680894147</v>
      </c>
      <c r="C46" s="970">
        <v>159111.62658123442</v>
      </c>
      <c r="D46" s="970">
        <v>182872.1444777414</v>
      </c>
      <c r="E46" s="970">
        <v>204233.3332577551</v>
      </c>
      <c r="F46" s="970">
        <v>6239.289772292948</v>
      </c>
      <c r="G46" s="970">
        <v>4.081372668549418</v>
      </c>
      <c r="H46" s="970">
        <v>21361.188780013676</v>
      </c>
      <c r="I46" s="971">
        <v>11.680941808288187</v>
      </c>
      <c r="K46" s="975" t="s">
        <v>900</v>
      </c>
      <c r="L46" s="985">
        <v>25902.419926873616</v>
      </c>
      <c r="M46" s="982">
        <v>25481.084277350004</v>
      </c>
      <c r="N46" s="982">
        <v>27130.412025736256</v>
      </c>
      <c r="O46" s="982">
        <v>29126.280466739998</v>
      </c>
      <c r="P46" s="985">
        <v>-421.3356495236112</v>
      </c>
      <c r="Q46" s="993">
        <v>-1.626626588222662</v>
      </c>
      <c r="R46" s="993">
        <v>1995.8684410037422</v>
      </c>
      <c r="S46" s="994">
        <v>7.356572539740407</v>
      </c>
    </row>
    <row r="47" spans="1:19" s="808" customFormat="1" ht="12.75">
      <c r="A47" s="975" t="s">
        <v>901</v>
      </c>
      <c r="B47" s="976">
        <v>126107.459511857</v>
      </c>
      <c r="C47" s="977">
        <v>130237.71997429442</v>
      </c>
      <c r="D47" s="977">
        <v>149442.7751324195</v>
      </c>
      <c r="E47" s="977">
        <v>166801.40300217806</v>
      </c>
      <c r="F47" s="978">
        <v>4130.260462437422</v>
      </c>
      <c r="G47" s="978">
        <v>3.275191236446312</v>
      </c>
      <c r="H47" s="978">
        <v>17358.62786975855</v>
      </c>
      <c r="I47" s="979">
        <v>11.615568470524769</v>
      </c>
      <c r="K47" s="975" t="s">
        <v>902</v>
      </c>
      <c r="L47" s="985">
        <v>2766.58713587</v>
      </c>
      <c r="M47" s="982">
        <v>3273.37836593</v>
      </c>
      <c r="N47" s="982">
        <v>3048.4579758499995</v>
      </c>
      <c r="O47" s="982">
        <v>3361.6716123100005</v>
      </c>
      <c r="P47" s="985">
        <v>506.7912300600001</v>
      </c>
      <c r="Q47" s="993">
        <v>18.31828188200662</v>
      </c>
      <c r="R47" s="993">
        <v>313.213636460001</v>
      </c>
      <c r="S47" s="994">
        <v>10.274494152167797</v>
      </c>
    </row>
    <row r="48" spans="1:19" s="808" customFormat="1" ht="12.75">
      <c r="A48" s="975" t="s">
        <v>903</v>
      </c>
      <c r="B48" s="984">
        <v>11680.472307719998</v>
      </c>
      <c r="C48" s="978">
        <v>12345.31729905996</v>
      </c>
      <c r="D48" s="978">
        <v>13822.840305757914</v>
      </c>
      <c r="E48" s="978">
        <v>14502.994992691043</v>
      </c>
      <c r="F48" s="984">
        <v>664.8449913399618</v>
      </c>
      <c r="G48" s="978">
        <v>5.691935855201201</v>
      </c>
      <c r="H48" s="978">
        <v>680.1546869331287</v>
      </c>
      <c r="I48" s="979">
        <v>4.920513236702949</v>
      </c>
      <c r="K48" s="975" t="s">
        <v>904</v>
      </c>
      <c r="L48" s="986">
        <v>17488.940769730503</v>
      </c>
      <c r="M48" s="987">
        <v>17837.891373443003</v>
      </c>
      <c r="N48" s="987">
        <v>20991.596846599998</v>
      </c>
      <c r="O48" s="987">
        <v>24079.90130736</v>
      </c>
      <c r="P48" s="982">
        <v>348.9506037124993</v>
      </c>
      <c r="Q48" s="991">
        <v>1.9952643691060798</v>
      </c>
      <c r="R48" s="993">
        <v>3088.3044607600023</v>
      </c>
      <c r="S48" s="994">
        <v>14.712098766608191</v>
      </c>
    </row>
    <row r="49" spans="1:19" s="808" customFormat="1" ht="12.75">
      <c r="A49" s="975" t="s">
        <v>905</v>
      </c>
      <c r="B49" s="988">
        <v>15084.404989364477</v>
      </c>
      <c r="C49" s="989">
        <v>16528.58930788002</v>
      </c>
      <c r="D49" s="989">
        <v>19606.529039563993</v>
      </c>
      <c r="E49" s="989">
        <v>22928.93526288599</v>
      </c>
      <c r="F49" s="978">
        <v>1444.1843185155449</v>
      </c>
      <c r="G49" s="978">
        <v>9.574022439292715</v>
      </c>
      <c r="H49" s="978">
        <v>3322.4062233219956</v>
      </c>
      <c r="I49" s="979">
        <v>16.9454074028999</v>
      </c>
      <c r="K49" s="968" t="s">
        <v>906</v>
      </c>
      <c r="L49" s="972">
        <v>58687.86635401688</v>
      </c>
      <c r="M49" s="973">
        <v>56646.32827145954</v>
      </c>
      <c r="N49" s="973">
        <v>65186.970792073036</v>
      </c>
      <c r="O49" s="973">
        <v>73019.92363055915</v>
      </c>
      <c r="P49" s="973">
        <v>-2041.5380825573375</v>
      </c>
      <c r="Q49" s="995">
        <v>-3.4786374243738454</v>
      </c>
      <c r="R49" s="995">
        <v>7832.952838486111</v>
      </c>
      <c r="S49" s="996">
        <v>12.016132584946908</v>
      </c>
    </row>
    <row r="50" spans="1:19" s="962" customFormat="1" ht="12.75">
      <c r="A50" s="968" t="s">
        <v>907</v>
      </c>
      <c r="B50" s="969">
        <v>16208.358571580195</v>
      </c>
      <c r="C50" s="970">
        <v>16719.652429530197</v>
      </c>
      <c r="D50" s="970">
        <v>19473.464319079496</v>
      </c>
      <c r="E50" s="970">
        <v>22783.022992211</v>
      </c>
      <c r="F50" s="970">
        <v>511.29385795000235</v>
      </c>
      <c r="G50" s="970">
        <v>3.1545073222066247</v>
      </c>
      <c r="H50" s="970">
        <v>3309.558673131505</v>
      </c>
      <c r="I50" s="971">
        <v>16.995222929537515</v>
      </c>
      <c r="K50" s="975" t="s">
        <v>908</v>
      </c>
      <c r="L50" s="980">
        <v>32646.192379403477</v>
      </c>
      <c r="M50" s="981">
        <v>30104.626594989993</v>
      </c>
      <c r="N50" s="981">
        <v>31271.07226622</v>
      </c>
      <c r="O50" s="981">
        <v>32673.317530849</v>
      </c>
      <c r="P50" s="982">
        <v>-2541.565784413484</v>
      </c>
      <c r="Q50" s="993">
        <v>-7.785182893233703</v>
      </c>
      <c r="R50" s="993">
        <v>1402.2452646290003</v>
      </c>
      <c r="S50" s="994">
        <v>4.484161120831632</v>
      </c>
    </row>
    <row r="51" spans="1:19" s="808" customFormat="1" ht="12.75">
      <c r="A51" s="975" t="s">
        <v>909</v>
      </c>
      <c r="B51" s="976">
        <v>3481.42543444</v>
      </c>
      <c r="C51" s="977">
        <v>3021.03727697</v>
      </c>
      <c r="D51" s="977">
        <v>3887.378198669999</v>
      </c>
      <c r="E51" s="977">
        <v>5278.884738211001</v>
      </c>
      <c r="F51" s="978">
        <v>-460.3881574699999</v>
      </c>
      <c r="G51" s="978">
        <v>-13.224128051562161</v>
      </c>
      <c r="H51" s="978">
        <v>1391.5065395410015</v>
      </c>
      <c r="I51" s="979">
        <v>35.795501966263075</v>
      </c>
      <c r="K51" s="975" t="s">
        <v>910</v>
      </c>
      <c r="L51" s="985">
        <v>7280.060389245924</v>
      </c>
      <c r="M51" s="982">
        <v>6958.942223404</v>
      </c>
      <c r="N51" s="982">
        <v>7501.0507342409865</v>
      </c>
      <c r="O51" s="982">
        <v>10237.667122240988</v>
      </c>
      <c r="P51" s="985">
        <v>-321.11816584192366</v>
      </c>
      <c r="Q51" s="993">
        <v>-4.410927226871333</v>
      </c>
      <c r="R51" s="993">
        <v>2736.6163880000013</v>
      </c>
      <c r="S51" s="994">
        <v>36.48310729999233</v>
      </c>
    </row>
    <row r="52" spans="1:19" s="808" customFormat="1" ht="12.75">
      <c r="A52" s="975" t="s">
        <v>911</v>
      </c>
      <c r="B52" s="984">
        <v>105</v>
      </c>
      <c r="C52" s="978">
        <v>106.4</v>
      </c>
      <c r="D52" s="978">
        <v>91.5</v>
      </c>
      <c r="E52" s="978">
        <v>45.1</v>
      </c>
      <c r="F52" s="984">
        <v>1.4000000000000057</v>
      </c>
      <c r="G52" s="978">
        <v>1.3333333333333388</v>
      </c>
      <c r="H52" s="978">
        <v>-46.4</v>
      </c>
      <c r="I52" s="979">
        <v>-50.7103825136612</v>
      </c>
      <c r="K52" s="975" t="s">
        <v>912</v>
      </c>
      <c r="L52" s="985">
        <v>18336.65131876</v>
      </c>
      <c r="M52" s="982">
        <v>19044.444945019997</v>
      </c>
      <c r="N52" s="982">
        <v>25868.472679219867</v>
      </c>
      <c r="O52" s="982">
        <v>29352.945557099865</v>
      </c>
      <c r="P52" s="985">
        <v>707.7936262599978</v>
      </c>
      <c r="Q52" s="993">
        <v>3.859993921223026</v>
      </c>
      <c r="R52" s="993">
        <v>3484.472877879998</v>
      </c>
      <c r="S52" s="994">
        <v>13.469959827504907</v>
      </c>
    </row>
    <row r="53" spans="1:19" s="808" customFormat="1" ht="12.75">
      <c r="A53" s="975" t="s">
        <v>913</v>
      </c>
      <c r="B53" s="984">
        <v>1058.8240239400002</v>
      </c>
      <c r="C53" s="978">
        <v>1017.8370790100005</v>
      </c>
      <c r="D53" s="978">
        <v>1009.2920061000003</v>
      </c>
      <c r="E53" s="978">
        <v>1057.5264323100005</v>
      </c>
      <c r="F53" s="984">
        <v>-40.98694492999971</v>
      </c>
      <c r="G53" s="978">
        <v>-3.8709874354269744</v>
      </c>
      <c r="H53" s="978">
        <v>48.23442621000015</v>
      </c>
      <c r="I53" s="979">
        <v>4.779035791275365</v>
      </c>
      <c r="K53" s="975" t="s">
        <v>914</v>
      </c>
      <c r="L53" s="986">
        <v>424.9622666074799</v>
      </c>
      <c r="M53" s="987">
        <v>538.3145080455486</v>
      </c>
      <c r="N53" s="987">
        <v>546.3751123921819</v>
      </c>
      <c r="O53" s="987">
        <v>755.9729203692999</v>
      </c>
      <c r="P53" s="982">
        <v>113.35224143806869</v>
      </c>
      <c r="Q53" s="993">
        <v>26.67348382315729</v>
      </c>
      <c r="R53" s="993">
        <v>209.597807977118</v>
      </c>
      <c r="S53" s="994">
        <v>38.36152182324715</v>
      </c>
    </row>
    <row r="54" spans="1:19" s="808" customFormat="1" ht="12.75">
      <c r="A54" s="975" t="s">
        <v>915</v>
      </c>
      <c r="B54" s="984">
        <v>588.85996013</v>
      </c>
      <c r="C54" s="978">
        <v>636.36835638</v>
      </c>
      <c r="D54" s="978">
        <v>970.1857130400001</v>
      </c>
      <c r="E54" s="978">
        <v>1062.24419585</v>
      </c>
      <c r="F54" s="984">
        <v>47.50839625000003</v>
      </c>
      <c r="G54" s="978">
        <v>8.067859842179084</v>
      </c>
      <c r="H54" s="978">
        <v>92.05848280999999</v>
      </c>
      <c r="I54" s="979">
        <v>9.48874855325812</v>
      </c>
      <c r="K54" s="968" t="s">
        <v>916</v>
      </c>
      <c r="L54" s="972">
        <v>1715.20585942</v>
      </c>
      <c r="M54" s="973">
        <v>1711.99517745</v>
      </c>
      <c r="N54" s="973">
        <v>1654.9809354899999</v>
      </c>
      <c r="O54" s="973">
        <v>1553.6257040200003</v>
      </c>
      <c r="P54" s="973">
        <v>-3.210681969999996</v>
      </c>
      <c r="Q54" s="995">
        <v>-0.1871893074738967</v>
      </c>
      <c r="R54" s="995">
        <v>-101.35523146999958</v>
      </c>
      <c r="S54" s="996">
        <v>-6.124253717762056</v>
      </c>
    </row>
    <row r="55" spans="1:19" s="808" customFormat="1" ht="12.75">
      <c r="A55" s="975" t="s">
        <v>917</v>
      </c>
      <c r="B55" s="984">
        <v>398.3091532</v>
      </c>
      <c r="C55" s="978">
        <v>446.64519155</v>
      </c>
      <c r="D55" s="978">
        <v>543.4098541</v>
      </c>
      <c r="E55" s="978">
        <v>842.6295029000001</v>
      </c>
      <c r="F55" s="984">
        <v>48.33603834999997</v>
      </c>
      <c r="G55" s="978">
        <v>12.135306949807742</v>
      </c>
      <c r="H55" s="978">
        <v>299.2196488000002</v>
      </c>
      <c r="I55" s="979">
        <v>55.063346117558055</v>
      </c>
      <c r="K55" s="968" t="s">
        <v>918</v>
      </c>
      <c r="L55" s="972">
        <v>212595.52070235155</v>
      </c>
      <c r="M55" s="972">
        <v>233186.95708266363</v>
      </c>
      <c r="N55" s="972">
        <v>284468.66294568294</v>
      </c>
      <c r="O55" s="972">
        <v>330779.0676231135</v>
      </c>
      <c r="P55" s="973">
        <v>20591.43638031208</v>
      </c>
      <c r="Q55" s="995">
        <v>9.685733882014153</v>
      </c>
      <c r="R55" s="995">
        <v>46310.404677430575</v>
      </c>
      <c r="S55" s="996">
        <v>16.279615546360965</v>
      </c>
    </row>
    <row r="56" spans="1:19" s="808" customFormat="1" ht="13.5" thickBot="1">
      <c r="A56" s="975" t="s">
        <v>919</v>
      </c>
      <c r="B56" s="984">
        <v>1385.9421205899998</v>
      </c>
      <c r="C56" s="978">
        <v>1205.7422526900002</v>
      </c>
      <c r="D56" s="978">
        <v>1475.18554584</v>
      </c>
      <c r="E56" s="978">
        <v>1600.0005234499997</v>
      </c>
      <c r="F56" s="984">
        <v>-180.19986789999962</v>
      </c>
      <c r="G56" s="978">
        <v>-13.001976433423351</v>
      </c>
      <c r="H56" s="978">
        <v>124.81497760999969</v>
      </c>
      <c r="I56" s="979">
        <v>8.460968043103186</v>
      </c>
      <c r="K56" s="1004" t="s">
        <v>920</v>
      </c>
      <c r="L56" s="1005">
        <v>1362086.77561972</v>
      </c>
      <c r="M56" s="1005">
        <v>1440370.8126642276</v>
      </c>
      <c r="N56" s="1005">
        <v>1681852.7269443984</v>
      </c>
      <c r="O56" s="1005">
        <v>1895132.7215906407</v>
      </c>
      <c r="P56" s="1005">
        <v>78283.93704450717</v>
      </c>
      <c r="Q56" s="1006">
        <v>5.747353138267543</v>
      </c>
      <c r="R56" s="1006">
        <v>213279.9946462421</v>
      </c>
      <c r="S56" s="1007">
        <v>12.681252717872074</v>
      </c>
    </row>
    <row r="57" spans="1:11" s="808" customFormat="1" ht="13.5" thickTop="1">
      <c r="A57" s="975" t="s">
        <v>921</v>
      </c>
      <c r="B57" s="984">
        <v>3501.7259398301962</v>
      </c>
      <c r="C57" s="978">
        <v>3409.4418156501974</v>
      </c>
      <c r="D57" s="978">
        <v>3634.4989916394998</v>
      </c>
      <c r="E57" s="978">
        <v>4091.081925990001</v>
      </c>
      <c r="F57" s="984">
        <v>-92.2841241799988</v>
      </c>
      <c r="G57" s="978">
        <v>-2.6353896839931967</v>
      </c>
      <c r="H57" s="978">
        <v>456.5829343505011</v>
      </c>
      <c r="I57" s="979">
        <v>12.562472445329787</v>
      </c>
      <c r="K57" s="867" t="s">
        <v>715</v>
      </c>
    </row>
    <row r="58" spans="1:9" s="808" customFormat="1" ht="12.75">
      <c r="A58" s="975" t="s">
        <v>922</v>
      </c>
      <c r="B58" s="984">
        <v>2301.5686457199995</v>
      </c>
      <c r="C58" s="978">
        <v>2795.5675878700004</v>
      </c>
      <c r="D58" s="978">
        <v>2955.3369070400004</v>
      </c>
      <c r="E58" s="978">
        <v>3316.9743154700004</v>
      </c>
      <c r="F58" s="984">
        <v>493.99894215000086</v>
      </c>
      <c r="G58" s="978">
        <v>21.46357629039838</v>
      </c>
      <c r="H58" s="978">
        <v>361.63740843000005</v>
      </c>
      <c r="I58" s="979">
        <v>12.23675742581268</v>
      </c>
    </row>
    <row r="59" spans="1:9" s="808" customFormat="1" ht="12.75">
      <c r="A59" s="975" t="s">
        <v>923</v>
      </c>
      <c r="B59" s="984">
        <v>670.0209974599998</v>
      </c>
      <c r="C59" s="978">
        <v>1554.48343386</v>
      </c>
      <c r="D59" s="978">
        <v>1918.6132841600004</v>
      </c>
      <c r="E59" s="978">
        <v>2371.9016039999997</v>
      </c>
      <c r="F59" s="984">
        <v>884.4624364000003</v>
      </c>
      <c r="G59" s="978">
        <v>132.005181890259</v>
      </c>
      <c r="H59" s="978">
        <v>453.2883198399993</v>
      </c>
      <c r="I59" s="979">
        <v>23.62583036312376</v>
      </c>
    </row>
    <row r="60" spans="1:9" s="808" customFormat="1" ht="12.75">
      <c r="A60" s="975" t="s">
        <v>924</v>
      </c>
      <c r="B60" s="984">
        <v>1998.9845559299993</v>
      </c>
      <c r="C60" s="978">
        <v>1769.9591782200002</v>
      </c>
      <c r="D60" s="978">
        <v>2239.3474177900002</v>
      </c>
      <c r="E60" s="978">
        <v>2284.0739896100004</v>
      </c>
      <c r="F60" s="984">
        <v>-229.02537770999902</v>
      </c>
      <c r="G60" s="978">
        <v>-11.457085900468511</v>
      </c>
      <c r="H60" s="978">
        <v>44.72657182000012</v>
      </c>
      <c r="I60" s="979">
        <v>1.9973038334596838</v>
      </c>
    </row>
    <row r="61" spans="1:9" s="808" customFormat="1" ht="12.75">
      <c r="A61" s="975" t="s">
        <v>925</v>
      </c>
      <c r="B61" s="984">
        <v>611.52664983</v>
      </c>
      <c r="C61" s="978">
        <v>644.14521858</v>
      </c>
      <c r="D61" s="978">
        <v>675.6725200899999</v>
      </c>
      <c r="E61" s="978">
        <v>729.50119246</v>
      </c>
      <c r="F61" s="984">
        <v>32.61856875000001</v>
      </c>
      <c r="G61" s="978">
        <v>5.333957033445351</v>
      </c>
      <c r="H61" s="978">
        <v>53.82867237000005</v>
      </c>
      <c r="I61" s="979">
        <v>7.9666807172844685</v>
      </c>
    </row>
    <row r="62" spans="1:9" s="808" customFormat="1" ht="12.75">
      <c r="A62" s="975" t="s">
        <v>926</v>
      </c>
      <c r="B62" s="984">
        <v>101.79091411</v>
      </c>
      <c r="C62" s="978">
        <v>98.39466863999999</v>
      </c>
      <c r="D62" s="978">
        <v>63.51142248999999</v>
      </c>
      <c r="E62" s="978">
        <v>96.10403136</v>
      </c>
      <c r="F62" s="984">
        <v>-3.396245470000011</v>
      </c>
      <c r="G62" s="978">
        <v>-3.3364917681453083</v>
      </c>
      <c r="H62" s="978">
        <v>32.59260887000001</v>
      </c>
      <c r="I62" s="979">
        <v>51.317711983433824</v>
      </c>
    </row>
    <row r="63" spans="1:9" s="808" customFormat="1" ht="13.5" thickBot="1">
      <c r="A63" s="1008" t="s">
        <v>927</v>
      </c>
      <c r="B63" s="1009">
        <v>4.4153975499999945</v>
      </c>
      <c r="C63" s="1009">
        <v>13.675767099999998</v>
      </c>
      <c r="D63" s="1009">
        <v>9.564664999999996</v>
      </c>
      <c r="E63" s="1009">
        <v>6.993099849999997</v>
      </c>
      <c r="F63" s="1009">
        <v>9.260369550000004</v>
      </c>
      <c r="G63" s="1009">
        <v>209.72900956562825</v>
      </c>
      <c r="H63" s="1009">
        <v>-2.5715651499999996</v>
      </c>
      <c r="I63" s="1010">
        <v>-26.886097422126138</v>
      </c>
    </row>
    <row r="64" spans="1:5" ht="13.5" thickTop="1">
      <c r="A64" s="867" t="s">
        <v>715</v>
      </c>
      <c r="B64" s="878"/>
      <c r="C64" s="878"/>
      <c r="D64" s="878"/>
      <c r="E64" s="878"/>
    </row>
  </sheetData>
  <sheetProtection/>
  <mergeCells count="10">
    <mergeCell ref="F5:G5"/>
    <mergeCell ref="H5:I5"/>
    <mergeCell ref="A2:S2"/>
    <mergeCell ref="A1:S1"/>
    <mergeCell ref="H3:I3"/>
    <mergeCell ref="F4:I4"/>
    <mergeCell ref="R3:S3"/>
    <mergeCell ref="P4:S4"/>
    <mergeCell ref="P5:Q5"/>
    <mergeCell ref="R5:S5"/>
  </mergeCells>
  <printOptions/>
  <pageMargins left="0.7" right="0.43" top="0.78" bottom="0.75" header="0.3" footer="0.3"/>
  <pageSetup fitToHeight="1" fitToWidth="1" horizontalDpi="600" verticalDpi="600" orientation="landscape" scale="49" r:id="rId1"/>
</worksheet>
</file>

<file path=xl/worksheets/sheet33.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I1"/>
    </sheetView>
  </sheetViews>
  <sheetFormatPr defaultColWidth="9.140625" defaultRowHeight="15"/>
  <cols>
    <col min="1" max="1" width="34.421875" style="877" bestFit="1" customWidth="1"/>
    <col min="2" max="2" width="12.57421875" style="877" bestFit="1" customWidth="1"/>
    <col min="3" max="4" width="9.421875" style="877" bestFit="1" customWidth="1"/>
    <col min="5" max="6" width="9.140625" style="877" customWidth="1"/>
    <col min="7" max="7" width="7.28125" style="877" bestFit="1" customWidth="1"/>
    <col min="8" max="8" width="9.57421875" style="877" customWidth="1"/>
    <col min="9" max="9" width="7.28125" style="877" bestFit="1" customWidth="1"/>
    <col min="10" max="16384" width="9.140625" style="877" customWidth="1"/>
  </cols>
  <sheetData>
    <row r="1" spans="1:9" ht="12.75">
      <c r="A1" s="1685" t="s">
        <v>1076</v>
      </c>
      <c r="B1" s="1685"/>
      <c r="C1" s="1685"/>
      <c r="D1" s="1685"/>
      <c r="E1" s="1685"/>
      <c r="F1" s="1685"/>
      <c r="G1" s="1685"/>
      <c r="H1" s="1685"/>
      <c r="I1" s="1685"/>
    </row>
    <row r="2" spans="1:9" ht="15.75">
      <c r="A2" s="1684" t="s">
        <v>35</v>
      </c>
      <c r="B2" s="1684"/>
      <c r="C2" s="1684"/>
      <c r="D2" s="1684"/>
      <c r="E2" s="1684"/>
      <c r="F2" s="1684"/>
      <c r="G2" s="1684"/>
      <c r="H2" s="1684"/>
      <c r="I2" s="1684"/>
    </row>
    <row r="3" spans="1:9" ht="13.5" thickBot="1">
      <c r="A3" s="962"/>
      <c r="B3" s="962"/>
      <c r="C3" s="962"/>
      <c r="D3" s="962"/>
      <c r="E3" s="962"/>
      <c r="F3" s="962"/>
      <c r="G3" s="962"/>
      <c r="H3" s="1686" t="s">
        <v>61</v>
      </c>
      <c r="I3" s="1686"/>
    </row>
    <row r="4" spans="1:9" ht="13.5" customHeight="1" thickTop="1">
      <c r="A4" s="963"/>
      <c r="B4" s="1011">
        <f>'Sect credit )'!B4</f>
        <v>2015</v>
      </c>
      <c r="C4" s="1012">
        <f>'Sect credit )'!C4</f>
        <v>2016</v>
      </c>
      <c r="D4" s="1013">
        <f>'Sect credit )'!D4</f>
        <v>2016</v>
      </c>
      <c r="E4" s="1013">
        <f>'Sect credit )'!E4</f>
        <v>2017</v>
      </c>
      <c r="F4" s="1669" t="str">
        <f>'Sect credit )'!F4</f>
        <v>Changes during six months</v>
      </c>
      <c r="G4" s="1670"/>
      <c r="H4" s="1670"/>
      <c r="I4" s="1671"/>
    </row>
    <row r="5" spans="1:9" ht="12.75">
      <c r="A5" s="964" t="s">
        <v>720</v>
      </c>
      <c r="B5" s="1398" t="s">
        <v>682</v>
      </c>
      <c r="C5" s="1398" t="s">
        <v>683</v>
      </c>
      <c r="D5" s="1398" t="s">
        <v>684</v>
      </c>
      <c r="E5" s="1398" t="s">
        <v>928</v>
      </c>
      <c r="F5" s="1663" t="str">
        <f>'Sect credit )'!F5:G5</f>
        <v>2015/16</v>
      </c>
      <c r="G5" s="1683"/>
      <c r="H5" s="1663" t="str">
        <f>'Sect credit )'!H5:I5</f>
        <v>2016/17</v>
      </c>
      <c r="I5" s="1664"/>
    </row>
    <row r="6" spans="1:9" ht="12.75">
      <c r="A6" s="965"/>
      <c r="B6" s="1399"/>
      <c r="C6" s="1399"/>
      <c r="D6" s="1399"/>
      <c r="E6" s="1399"/>
      <c r="F6" s="967" t="s">
        <v>84</v>
      </c>
      <c r="G6" s="967" t="s">
        <v>685</v>
      </c>
      <c r="H6" s="967" t="s">
        <v>84</v>
      </c>
      <c r="I6" s="1014" t="s">
        <v>685</v>
      </c>
    </row>
    <row r="7" spans="1:9" s="962" customFormat="1" ht="12.75">
      <c r="A7" s="968" t="s">
        <v>929</v>
      </c>
      <c r="B7" s="1015">
        <v>31372.37553562899</v>
      </c>
      <c r="C7" s="1015">
        <v>29185.05974261999</v>
      </c>
      <c r="D7" s="1015">
        <v>30642.24724548</v>
      </c>
      <c r="E7" s="1015">
        <v>31880.03314581899</v>
      </c>
      <c r="F7" s="1015">
        <v>-2187.315793009002</v>
      </c>
      <c r="G7" s="1015">
        <v>-6.972107644589777</v>
      </c>
      <c r="H7" s="1015">
        <v>1237.7859003389894</v>
      </c>
      <c r="I7" s="1016">
        <v>4.039474945890509</v>
      </c>
    </row>
    <row r="8" spans="1:9" s="962" customFormat="1" ht="12.75">
      <c r="A8" s="968" t="s">
        <v>930</v>
      </c>
      <c r="B8" s="1015">
        <v>784.7315755800001</v>
      </c>
      <c r="C8" s="1015">
        <v>875.6931061200002</v>
      </c>
      <c r="D8" s="1015">
        <v>1014.6742012399998</v>
      </c>
      <c r="E8" s="1015">
        <v>2678.6642721999997</v>
      </c>
      <c r="F8" s="1015">
        <v>90.96153054000001</v>
      </c>
      <c r="G8" s="1015">
        <v>11.59141971224616</v>
      </c>
      <c r="H8" s="1015">
        <v>1663.99007096</v>
      </c>
      <c r="I8" s="1016">
        <v>163.99254745281715</v>
      </c>
    </row>
    <row r="9" spans="1:9" s="962" customFormat="1" ht="12.75">
      <c r="A9" s="968" t="s">
        <v>931</v>
      </c>
      <c r="B9" s="1015">
        <v>18762.58201681</v>
      </c>
      <c r="C9" s="1015">
        <v>21815.030793279995</v>
      </c>
      <c r="D9" s="1015">
        <v>29668.6973924</v>
      </c>
      <c r="E9" s="1015">
        <v>31751.165333390007</v>
      </c>
      <c r="F9" s="1015">
        <v>3052.448776469995</v>
      </c>
      <c r="G9" s="1015">
        <v>16.268809771145616</v>
      </c>
      <c r="H9" s="1015">
        <v>2082.4679409900054</v>
      </c>
      <c r="I9" s="1016">
        <v>7.01907439159582</v>
      </c>
    </row>
    <row r="10" spans="1:9" s="962" customFormat="1" ht="12.75">
      <c r="A10" s="968" t="s">
        <v>932</v>
      </c>
      <c r="B10" s="1015">
        <v>9911.185088269443</v>
      </c>
      <c r="C10" s="1015">
        <v>9917.842123884</v>
      </c>
      <c r="D10" s="1015">
        <v>10549.536879520989</v>
      </c>
      <c r="E10" s="1015">
        <v>14263.245945970986</v>
      </c>
      <c r="F10" s="1015">
        <v>6.657035614556662</v>
      </c>
      <c r="G10" s="1015">
        <v>0.06716689836047672</v>
      </c>
      <c r="H10" s="1015">
        <v>3713.7090664499974</v>
      </c>
      <c r="I10" s="1016">
        <v>35.20257911661637</v>
      </c>
    </row>
    <row r="11" spans="1:10" ht="12.75">
      <c r="A11" s="975" t="s">
        <v>933</v>
      </c>
      <c r="B11" s="1017">
        <v>9012.167387389443</v>
      </c>
      <c r="C11" s="1017">
        <v>8750.209218184</v>
      </c>
      <c r="D11" s="1017">
        <v>9573.28587120099</v>
      </c>
      <c r="E11" s="1017">
        <v>12864.505270670987</v>
      </c>
      <c r="F11" s="1017">
        <v>-261.9581692054435</v>
      </c>
      <c r="G11" s="1017">
        <v>-2.9067166414595964</v>
      </c>
      <c r="H11" s="1017">
        <v>3291.2193994699974</v>
      </c>
      <c r="I11" s="1018">
        <v>34.37920316754426</v>
      </c>
      <c r="J11" s="962"/>
    </row>
    <row r="12" spans="1:10" ht="12.75">
      <c r="A12" s="975" t="s">
        <v>934</v>
      </c>
      <c r="B12" s="1017">
        <v>899.0177008799999</v>
      </c>
      <c r="C12" s="1017">
        <v>1167.6329057</v>
      </c>
      <c r="D12" s="1017">
        <v>976.25100832</v>
      </c>
      <c r="E12" s="1017">
        <v>1398.7406753</v>
      </c>
      <c r="F12" s="1017">
        <v>268.61520482000014</v>
      </c>
      <c r="G12" s="1017">
        <v>29.878744829725512</v>
      </c>
      <c r="H12" s="1017">
        <v>422.48966698000004</v>
      </c>
      <c r="I12" s="1018">
        <v>43.276745773307766</v>
      </c>
      <c r="J12" s="962"/>
    </row>
    <row r="13" spans="1:9" s="962" customFormat="1" ht="12.75">
      <c r="A13" s="968" t="s">
        <v>935</v>
      </c>
      <c r="B13" s="1015">
        <v>1132441.7169778894</v>
      </c>
      <c r="C13" s="1015">
        <v>1199672.9814036814</v>
      </c>
      <c r="D13" s="1015">
        <v>1463885.5165692642</v>
      </c>
      <c r="E13" s="1015">
        <v>1652818.962166718</v>
      </c>
      <c r="F13" s="1015">
        <v>67231.26442579203</v>
      </c>
      <c r="G13" s="1015">
        <v>5.936841023943372</v>
      </c>
      <c r="H13" s="1015">
        <v>188933.44559745374</v>
      </c>
      <c r="I13" s="1016">
        <v>12.906299260357104</v>
      </c>
    </row>
    <row r="14" spans="1:10" ht="12.75">
      <c r="A14" s="975" t="s">
        <v>936</v>
      </c>
      <c r="B14" s="1017">
        <v>957843.1807565038</v>
      </c>
      <c r="C14" s="1017">
        <v>1018934.8863529459</v>
      </c>
      <c r="D14" s="1017">
        <v>1207457.4441309331</v>
      </c>
      <c r="E14" s="1017">
        <v>1380963.2823172514</v>
      </c>
      <c r="F14" s="1017">
        <v>61091.7055964421</v>
      </c>
      <c r="G14" s="1017">
        <v>6.378048810473539</v>
      </c>
      <c r="H14" s="1017">
        <v>173505.8381863183</v>
      </c>
      <c r="I14" s="1018">
        <v>14.369519938750225</v>
      </c>
      <c r="J14" s="962"/>
    </row>
    <row r="15" spans="1:10" ht="12.75">
      <c r="A15" s="975" t="s">
        <v>937</v>
      </c>
      <c r="B15" s="1017">
        <v>811773.974706145</v>
      </c>
      <c r="C15" s="1017">
        <v>860968.1926051173</v>
      </c>
      <c r="D15" s="1017">
        <v>1021955.0148755575</v>
      </c>
      <c r="E15" s="1017">
        <v>1148488.859023055</v>
      </c>
      <c r="F15" s="1017">
        <v>49194.21789897233</v>
      </c>
      <c r="G15" s="1017">
        <v>6.060088082619329</v>
      </c>
      <c r="H15" s="1017">
        <v>126533.84414749756</v>
      </c>
      <c r="I15" s="1018">
        <v>12.381547358315519</v>
      </c>
      <c r="J15" s="962"/>
    </row>
    <row r="16" spans="1:10" ht="12.75">
      <c r="A16" s="975" t="s">
        <v>938</v>
      </c>
      <c r="B16" s="1017">
        <v>29897.539750808795</v>
      </c>
      <c r="C16" s="1017">
        <v>33761.47982272381</v>
      </c>
      <c r="D16" s="1017">
        <v>38739.90966501899</v>
      </c>
      <c r="E16" s="1017">
        <v>48033.1164543595</v>
      </c>
      <c r="F16" s="1017">
        <v>3863.940071915018</v>
      </c>
      <c r="G16" s="1017">
        <v>12.923939909839872</v>
      </c>
      <c r="H16" s="1017">
        <v>9293.206789340511</v>
      </c>
      <c r="I16" s="1018">
        <v>23.988715693191214</v>
      </c>
      <c r="J16" s="962"/>
    </row>
    <row r="17" spans="1:10" ht="12.75">
      <c r="A17" s="975" t="s">
        <v>939</v>
      </c>
      <c r="B17" s="1017">
        <v>897.6051129200002</v>
      </c>
      <c r="C17" s="1017">
        <v>1001.6544624100002</v>
      </c>
      <c r="D17" s="1017">
        <v>913.7726821233437</v>
      </c>
      <c r="E17" s="1017">
        <v>975.5638093833436</v>
      </c>
      <c r="F17" s="1017">
        <v>104.04934948999994</v>
      </c>
      <c r="G17" s="1017">
        <v>11.591884670923596</v>
      </c>
      <c r="H17" s="1017">
        <v>61.79112725999994</v>
      </c>
      <c r="I17" s="1018">
        <v>6.762199009540887</v>
      </c>
      <c r="J17" s="962"/>
    </row>
    <row r="18" spans="1:10" ht="12.75">
      <c r="A18" s="975" t="s">
        <v>940</v>
      </c>
      <c r="B18" s="1017">
        <v>84902.03660718203</v>
      </c>
      <c r="C18" s="1017">
        <v>91846.74319616875</v>
      </c>
      <c r="D18" s="1017">
        <v>115407.51848351916</v>
      </c>
      <c r="E18" s="1017">
        <v>150614.8386854566</v>
      </c>
      <c r="F18" s="1017">
        <v>6944.706588986723</v>
      </c>
      <c r="G18" s="1017">
        <v>8.179670201691318</v>
      </c>
      <c r="H18" s="1017">
        <v>35207.320201937444</v>
      </c>
      <c r="I18" s="1018">
        <v>30.506955408598657</v>
      </c>
      <c r="J18" s="962"/>
    </row>
    <row r="19" spans="1:10" ht="12.75">
      <c r="A19" s="975" t="s">
        <v>941</v>
      </c>
      <c r="B19" s="1017">
        <v>30372.02457944801</v>
      </c>
      <c r="C19" s="1017">
        <v>31356.81626652599</v>
      </c>
      <c r="D19" s="1017">
        <v>30441.228424714</v>
      </c>
      <c r="E19" s="1017">
        <v>32850.904344997</v>
      </c>
      <c r="F19" s="1017">
        <v>984.7916870779809</v>
      </c>
      <c r="G19" s="1017">
        <v>3.2424301662931114</v>
      </c>
      <c r="H19" s="1017">
        <v>2409.6759202829962</v>
      </c>
      <c r="I19" s="1018">
        <v>7.915830092870621</v>
      </c>
      <c r="J19" s="962"/>
    </row>
    <row r="20" spans="1:10" ht="12.75">
      <c r="A20" s="975" t="s">
        <v>942</v>
      </c>
      <c r="B20" s="1017">
        <v>174598.5362213854</v>
      </c>
      <c r="C20" s="1017">
        <v>180738.09505073566</v>
      </c>
      <c r="D20" s="1017">
        <v>256428.07243833123</v>
      </c>
      <c r="E20" s="1017">
        <v>271855.67984946654</v>
      </c>
      <c r="F20" s="1017">
        <v>6139.5588293502515</v>
      </c>
      <c r="G20" s="1017">
        <v>3.51638619785763</v>
      </c>
      <c r="H20" s="1017">
        <v>15427.607411135308</v>
      </c>
      <c r="I20" s="1018">
        <v>6.016348859326047</v>
      </c>
      <c r="J20" s="962"/>
    </row>
    <row r="21" spans="1:10" ht="12.75">
      <c r="A21" s="975" t="s">
        <v>943</v>
      </c>
      <c r="B21" s="1017">
        <v>14736.283729769999</v>
      </c>
      <c r="C21" s="1017">
        <v>13739.076009209995</v>
      </c>
      <c r="D21" s="1017">
        <v>17327.638864479995</v>
      </c>
      <c r="E21" s="1017">
        <v>19420.663633449993</v>
      </c>
      <c r="F21" s="1017">
        <v>-997.2077205600035</v>
      </c>
      <c r="G21" s="1017">
        <v>-6.76702307614681</v>
      </c>
      <c r="H21" s="1017">
        <v>2093.0247689699972</v>
      </c>
      <c r="I21" s="1018">
        <v>12.079111212667861</v>
      </c>
      <c r="J21" s="962"/>
    </row>
    <row r="22" spans="1:10" ht="12.75">
      <c r="A22" s="975" t="s">
        <v>944</v>
      </c>
      <c r="B22" s="1017">
        <v>6347.36656492</v>
      </c>
      <c r="C22" s="1017">
        <v>5616.458530749999</v>
      </c>
      <c r="D22" s="1017">
        <v>6520.465008359999</v>
      </c>
      <c r="E22" s="1017">
        <v>7255.245424680001</v>
      </c>
      <c r="F22" s="1017">
        <v>-730.908034170001</v>
      </c>
      <c r="G22" s="1017">
        <v>-11.515138234012062</v>
      </c>
      <c r="H22" s="1017">
        <v>734.7804163200017</v>
      </c>
      <c r="I22" s="1018">
        <v>11.268834590446037</v>
      </c>
      <c r="J22" s="962"/>
    </row>
    <row r="23" spans="1:10" ht="12.75">
      <c r="A23" s="975" t="s">
        <v>945</v>
      </c>
      <c r="B23" s="1017">
        <v>390.41168038</v>
      </c>
      <c r="C23" s="1017">
        <v>466.32588024999995</v>
      </c>
      <c r="D23" s="1017">
        <v>287.13090332</v>
      </c>
      <c r="E23" s="1017">
        <v>259.8691612300001</v>
      </c>
      <c r="F23" s="1017">
        <v>75.91419986999995</v>
      </c>
      <c r="G23" s="1017">
        <v>19.444653857720205</v>
      </c>
      <c r="H23" s="1017">
        <v>-27.261742089999927</v>
      </c>
      <c r="I23" s="1018">
        <v>-9.494534295954002</v>
      </c>
      <c r="J23" s="962"/>
    </row>
    <row r="24" spans="1:10" ht="12.75">
      <c r="A24" s="975" t="s">
        <v>946</v>
      </c>
      <c r="B24" s="1017">
        <v>7998.505484470001</v>
      </c>
      <c r="C24" s="1017">
        <v>7656.291598209999</v>
      </c>
      <c r="D24" s="1017">
        <v>10520.042952799995</v>
      </c>
      <c r="E24" s="1017">
        <v>11905.549047539995</v>
      </c>
      <c r="F24" s="1017">
        <v>-342.21388626000135</v>
      </c>
      <c r="G24" s="1017">
        <v>-4.27847285876653</v>
      </c>
      <c r="H24" s="1017">
        <v>1385.5060947399998</v>
      </c>
      <c r="I24" s="1018">
        <v>13.170156252748342</v>
      </c>
      <c r="J24" s="962"/>
    </row>
    <row r="25" spans="1:10" ht="12.75">
      <c r="A25" s="975" t="s">
        <v>947</v>
      </c>
      <c r="B25" s="1017">
        <v>159862.2524916154</v>
      </c>
      <c r="C25" s="1017">
        <v>166999.01904152567</v>
      </c>
      <c r="D25" s="1017">
        <v>239100.43357385125</v>
      </c>
      <c r="E25" s="1017">
        <v>252435.0162160166</v>
      </c>
      <c r="F25" s="1017">
        <v>7136.766549910273</v>
      </c>
      <c r="G25" s="1017">
        <v>4.464322526848287</v>
      </c>
      <c r="H25" s="1017">
        <v>13334.582642165362</v>
      </c>
      <c r="I25" s="1018">
        <v>5.57697969964019</v>
      </c>
      <c r="J25" s="962"/>
    </row>
    <row r="26" spans="1:10" ht="12.75">
      <c r="A26" s="975" t="s">
        <v>948</v>
      </c>
      <c r="B26" s="1017">
        <v>17614.07052342538</v>
      </c>
      <c r="C26" s="1017">
        <v>20204.982188887898</v>
      </c>
      <c r="D26" s="1017">
        <v>21244.037959647005</v>
      </c>
      <c r="E26" s="1017">
        <v>23002.386991658004</v>
      </c>
      <c r="F26" s="1017">
        <v>2590.9116654625177</v>
      </c>
      <c r="G26" s="1017">
        <v>14.709329464854823</v>
      </c>
      <c r="H26" s="1017">
        <v>1758.3490320109995</v>
      </c>
      <c r="I26" s="1018">
        <v>8.276905903439728</v>
      </c>
      <c r="J26" s="962"/>
    </row>
    <row r="27" spans="1:10" ht="12.75">
      <c r="A27" s="975" t="s">
        <v>949</v>
      </c>
      <c r="B27" s="1017">
        <v>3638.109822330001</v>
      </c>
      <c r="C27" s="1017">
        <v>3183.5718158499994</v>
      </c>
      <c r="D27" s="1017">
        <v>4896.81935687</v>
      </c>
      <c r="E27" s="1017">
        <v>5492.6636095799995</v>
      </c>
      <c r="F27" s="1017">
        <v>-454.5380064800015</v>
      </c>
      <c r="G27" s="1017">
        <v>-12.493795643279839</v>
      </c>
      <c r="H27" s="1017">
        <v>595.8442527099996</v>
      </c>
      <c r="I27" s="1018">
        <v>12.167985161103791</v>
      </c>
      <c r="J27" s="962"/>
    </row>
    <row r="28" spans="1:9" ht="12.75">
      <c r="A28" s="975" t="s">
        <v>950</v>
      </c>
      <c r="B28" s="1017">
        <v>138610.07214586</v>
      </c>
      <c r="C28" s="1017">
        <v>143610.46503678776</v>
      </c>
      <c r="D28" s="1017">
        <v>212959.57625733424</v>
      </c>
      <c r="E28" s="1017">
        <v>223939.9656147786</v>
      </c>
      <c r="F28" s="1017">
        <v>5000.39289092776</v>
      </c>
      <c r="G28" s="1017">
        <v>3.607524917572963</v>
      </c>
      <c r="H28" s="1017">
        <v>10980.389357444365</v>
      </c>
      <c r="I28" s="1018">
        <v>5.1560909119090175</v>
      </c>
    </row>
    <row r="29" spans="1:9" ht="12.75">
      <c r="A29" s="975" t="s">
        <v>951</v>
      </c>
      <c r="B29" s="1017">
        <v>6111.564597540002</v>
      </c>
      <c r="C29" s="1017">
        <v>5322.049041970001</v>
      </c>
      <c r="D29" s="1017">
        <v>5278.961100070001</v>
      </c>
      <c r="E29" s="1017">
        <v>7036.682150279</v>
      </c>
      <c r="F29" s="1017">
        <v>-789.5155555700012</v>
      </c>
      <c r="G29" s="1017">
        <v>-12.918386821727996</v>
      </c>
      <c r="H29" s="1017">
        <v>1757.7210502089993</v>
      </c>
      <c r="I29" s="1018">
        <v>33.29672291363715</v>
      </c>
    </row>
    <row r="30" spans="1:9" ht="12.75">
      <c r="A30" s="975" t="s">
        <v>952</v>
      </c>
      <c r="B30" s="1017">
        <v>4633.831004360001</v>
      </c>
      <c r="C30" s="1017">
        <v>4942.24177294</v>
      </c>
      <c r="D30" s="1017">
        <v>6049.5126459699995</v>
      </c>
      <c r="E30" s="1017">
        <v>6351.446947610001</v>
      </c>
      <c r="F30" s="1017">
        <v>308.41076857999906</v>
      </c>
      <c r="G30" s="1017">
        <v>6.655632635066178</v>
      </c>
      <c r="H30" s="1017">
        <v>301.93430164000165</v>
      </c>
      <c r="I30" s="1018">
        <v>4.99105166498232</v>
      </c>
    </row>
    <row r="31" spans="1:9" ht="12.75">
      <c r="A31" s="975" t="s">
        <v>953</v>
      </c>
      <c r="B31" s="1017">
        <v>127864.67654396</v>
      </c>
      <c r="C31" s="1017">
        <v>133346.17422187777</v>
      </c>
      <c r="D31" s="1017">
        <v>201631.10251129424</v>
      </c>
      <c r="E31" s="1017">
        <v>210551.8365168896</v>
      </c>
      <c r="F31" s="1017">
        <v>5481.497677917767</v>
      </c>
      <c r="G31" s="1017">
        <v>4.286952288995329</v>
      </c>
      <c r="H31" s="1017">
        <v>8920.734005595354</v>
      </c>
      <c r="I31" s="1018">
        <v>4.42428469342703</v>
      </c>
    </row>
    <row r="32" spans="1:9" s="962" customFormat="1" ht="12.75">
      <c r="A32" s="968" t="s">
        <v>954</v>
      </c>
      <c r="B32" s="1015">
        <v>13965.210994323697</v>
      </c>
      <c r="C32" s="1015">
        <v>12935.802947857197</v>
      </c>
      <c r="D32" s="1015">
        <v>15710.44876648047</v>
      </c>
      <c r="E32" s="1015">
        <v>17684.44828653867</v>
      </c>
      <c r="F32" s="1015">
        <v>-1029.4080464665003</v>
      </c>
      <c r="G32" s="1015">
        <v>-7.371231604627483</v>
      </c>
      <c r="H32" s="1015">
        <v>1973.9995200582016</v>
      </c>
      <c r="I32" s="1016">
        <v>12.56488308768042</v>
      </c>
    </row>
    <row r="33" spans="1:10" ht="12.75">
      <c r="A33" s="975" t="s">
        <v>955</v>
      </c>
      <c r="B33" s="1017">
        <v>3529.000557676497</v>
      </c>
      <c r="C33" s="1017">
        <v>4236.667491772816</v>
      </c>
      <c r="D33" s="1017">
        <v>3525.866136957453</v>
      </c>
      <c r="E33" s="1017">
        <v>2031.7618355100035</v>
      </c>
      <c r="F33" s="1017">
        <v>707.666934096319</v>
      </c>
      <c r="G33" s="1017">
        <v>20.05289946914173</v>
      </c>
      <c r="H33" s="1017">
        <v>-1494.1043014474494</v>
      </c>
      <c r="I33" s="1018">
        <v>-42.37552542867509</v>
      </c>
      <c r="J33" s="962"/>
    </row>
    <row r="34" spans="1:10" ht="12.75">
      <c r="A34" s="975" t="s">
        <v>956</v>
      </c>
      <c r="B34" s="1017">
        <v>10436.210436647201</v>
      </c>
      <c r="C34" s="1017">
        <v>8699.135456084381</v>
      </c>
      <c r="D34" s="1017">
        <v>12184.582629523016</v>
      </c>
      <c r="E34" s="1017">
        <v>15652.686451028667</v>
      </c>
      <c r="F34" s="1017">
        <v>-1737.0749805628202</v>
      </c>
      <c r="G34" s="1017">
        <v>-16.644691012199285</v>
      </c>
      <c r="H34" s="1017">
        <v>3468.1038215056506</v>
      </c>
      <c r="I34" s="1018">
        <v>28.463049797885564</v>
      </c>
      <c r="J34" s="962"/>
    </row>
    <row r="35" spans="1:10" ht="12.75">
      <c r="A35" s="975" t="s">
        <v>957</v>
      </c>
      <c r="B35" s="1017">
        <v>9867.0592467172</v>
      </c>
      <c r="C35" s="1017">
        <v>8027.769399540381</v>
      </c>
      <c r="D35" s="1017">
        <v>11320.202087583017</v>
      </c>
      <c r="E35" s="1017">
        <v>14476.372414392667</v>
      </c>
      <c r="F35" s="1017">
        <v>-1839.2898471768185</v>
      </c>
      <c r="G35" s="1017">
        <v>-18.640709467603084</v>
      </c>
      <c r="H35" s="1017">
        <v>3156.17032680965</v>
      </c>
      <c r="I35" s="1018">
        <v>27.8808655745785</v>
      </c>
      <c r="J35" s="962"/>
    </row>
    <row r="36" spans="1:10" ht="12.75">
      <c r="A36" s="975" t="s">
        <v>958</v>
      </c>
      <c r="B36" s="1017">
        <v>314.94784489</v>
      </c>
      <c r="C36" s="1017">
        <v>209.435853884</v>
      </c>
      <c r="D36" s="1017">
        <v>265.39942653</v>
      </c>
      <c r="E36" s="1017">
        <v>374.97164668000005</v>
      </c>
      <c r="F36" s="1017">
        <v>-105.51199100599999</v>
      </c>
      <c r="G36" s="1017">
        <v>-33.50141704981393</v>
      </c>
      <c r="H36" s="1017">
        <v>109.57222015000002</v>
      </c>
      <c r="I36" s="1018">
        <v>41.28577879109105</v>
      </c>
      <c r="J36" s="962"/>
    </row>
    <row r="37" spans="1:10" ht="12.75">
      <c r="A37" s="975" t="s">
        <v>959</v>
      </c>
      <c r="B37" s="1017">
        <v>132.45744493999985</v>
      </c>
      <c r="C37" s="1017">
        <v>371.75077299999987</v>
      </c>
      <c r="D37" s="1017">
        <v>384.82057557999997</v>
      </c>
      <c r="E37" s="1017">
        <v>330.84573000000006</v>
      </c>
      <c r="F37" s="1017">
        <v>239.29332806000002</v>
      </c>
      <c r="G37" s="1017">
        <v>180.6567597377364</v>
      </c>
      <c r="H37" s="1017">
        <v>-53.97484557999991</v>
      </c>
      <c r="I37" s="1018">
        <v>-14.025977041027302</v>
      </c>
      <c r="J37" s="962"/>
    </row>
    <row r="38" spans="1:10" ht="12.75">
      <c r="A38" s="975" t="s">
        <v>960</v>
      </c>
      <c r="B38" s="1017">
        <v>121.74590009999999</v>
      </c>
      <c r="C38" s="1017">
        <v>90.17942966000001</v>
      </c>
      <c r="D38" s="1017">
        <v>214.16053982999998</v>
      </c>
      <c r="E38" s="1017">
        <v>470.4966599560001</v>
      </c>
      <c r="F38" s="1017">
        <v>-31.566470439999975</v>
      </c>
      <c r="G38" s="1017">
        <v>-25.92815890643695</v>
      </c>
      <c r="H38" s="1017">
        <v>256.3361201260001</v>
      </c>
      <c r="I38" s="1018">
        <v>119.69344134520719</v>
      </c>
      <c r="J38" s="962"/>
    </row>
    <row r="39" spans="1:9" s="962" customFormat="1" ht="12.75">
      <c r="A39" s="968" t="s">
        <v>961</v>
      </c>
      <c r="B39" s="1019">
        <v>40499.24487677</v>
      </c>
      <c r="C39" s="1019">
        <v>43037.74697025002</v>
      </c>
      <c r="D39" s="1019">
        <v>52982.20217808001</v>
      </c>
      <c r="E39" s="1019">
        <v>57505.82235198001</v>
      </c>
      <c r="F39" s="1019">
        <v>2538.5020934800195</v>
      </c>
      <c r="G39" s="1019">
        <v>6.268023271061238</v>
      </c>
      <c r="H39" s="1019">
        <v>4523.620173899995</v>
      </c>
      <c r="I39" s="1020">
        <v>8.537999531796592</v>
      </c>
    </row>
    <row r="40" spans="1:10" ht="12.75">
      <c r="A40" s="975" t="s">
        <v>962</v>
      </c>
      <c r="B40" s="1017">
        <v>2385.5424673799994</v>
      </c>
      <c r="C40" s="1017">
        <v>2357.1111074699998</v>
      </c>
      <c r="D40" s="1017">
        <v>2364.1932916099995</v>
      </c>
      <c r="E40" s="1017">
        <v>2707.9796820600004</v>
      </c>
      <c r="F40" s="1017">
        <v>-28.431359909999628</v>
      </c>
      <c r="G40" s="1017">
        <v>-1.1918194833573976</v>
      </c>
      <c r="H40" s="1017">
        <v>343.7863904500009</v>
      </c>
      <c r="I40" s="1018">
        <v>14.541382537122619</v>
      </c>
      <c r="J40" s="962"/>
    </row>
    <row r="41" spans="1:10" ht="12.75">
      <c r="A41" s="975" t="s">
        <v>963</v>
      </c>
      <c r="B41" s="1017">
        <v>27840.505172060002</v>
      </c>
      <c r="C41" s="1017">
        <v>28462.162612480002</v>
      </c>
      <c r="D41" s="1017">
        <v>33199.25556479</v>
      </c>
      <c r="E41" s="1017">
        <v>36081.41384480999</v>
      </c>
      <c r="F41" s="1017">
        <v>621.6574404200001</v>
      </c>
      <c r="G41" s="1017">
        <v>2.232924426399702</v>
      </c>
      <c r="H41" s="1017">
        <v>2882.1582800199903</v>
      </c>
      <c r="I41" s="1018">
        <v>8.68139429932492</v>
      </c>
      <c r="J41" s="962"/>
    </row>
    <row r="42" spans="1:10" ht="12.75">
      <c r="A42" s="975" t="s">
        <v>964</v>
      </c>
      <c r="B42" s="1017">
        <v>2363.42399965</v>
      </c>
      <c r="C42" s="1017">
        <v>3195.673608060012</v>
      </c>
      <c r="D42" s="1017">
        <v>4053.484134090002</v>
      </c>
      <c r="E42" s="1017">
        <v>5725.143116440009</v>
      </c>
      <c r="F42" s="1017">
        <v>832.2496084100121</v>
      </c>
      <c r="G42" s="1017">
        <v>35.2137241787026</v>
      </c>
      <c r="H42" s="1017">
        <v>1671.6589823500071</v>
      </c>
      <c r="I42" s="1018">
        <v>41.240052435169844</v>
      </c>
      <c r="J42" s="962"/>
    </row>
    <row r="43" spans="1:10" ht="12.75">
      <c r="A43" s="975" t="s">
        <v>965</v>
      </c>
      <c r="B43" s="1017">
        <v>3581.0110196199985</v>
      </c>
      <c r="C43" s="1017">
        <v>3901.060017179999</v>
      </c>
      <c r="D43" s="1017">
        <v>4855.554739270001</v>
      </c>
      <c r="E43" s="1017">
        <v>5167.215898460002</v>
      </c>
      <c r="F43" s="1017">
        <v>320.0489975600003</v>
      </c>
      <c r="G43" s="1017">
        <v>8.93739214446658</v>
      </c>
      <c r="H43" s="1017">
        <v>311.66115919000094</v>
      </c>
      <c r="I43" s="1018">
        <v>6.41865195483013</v>
      </c>
      <c r="J43" s="962"/>
    </row>
    <row r="44" spans="1:10" ht="12.75">
      <c r="A44" s="975" t="s">
        <v>966</v>
      </c>
      <c r="B44" s="1017">
        <v>4328.76517678</v>
      </c>
      <c r="C44" s="1017">
        <v>5121.73831899</v>
      </c>
      <c r="D44" s="1017">
        <v>8509.69</v>
      </c>
      <c r="E44" s="1017">
        <v>7824.0461703</v>
      </c>
      <c r="F44" s="1017">
        <v>792.9731422100003</v>
      </c>
      <c r="G44" s="1017">
        <v>18.318691585849944</v>
      </c>
      <c r="H44" s="1017">
        <v>-685.6438297000004</v>
      </c>
      <c r="I44" s="1018">
        <v>-8.057212773908336</v>
      </c>
      <c r="J44" s="962"/>
    </row>
    <row r="45" spans="1:9" s="962" customFormat="1" ht="12.75">
      <c r="A45" s="968" t="s">
        <v>967</v>
      </c>
      <c r="B45" s="1015">
        <v>424.96186282739984</v>
      </c>
      <c r="C45" s="1015">
        <v>538.330991190999</v>
      </c>
      <c r="D45" s="1015">
        <v>546.3279405821893</v>
      </c>
      <c r="E45" s="1015">
        <v>755.9929143393044</v>
      </c>
      <c r="F45" s="1015">
        <v>113.3691283635992</v>
      </c>
      <c r="G45" s="1015">
        <v>26.677482917954116</v>
      </c>
      <c r="H45" s="1015">
        <v>209.66497375711515</v>
      </c>
      <c r="I45" s="1016">
        <v>38.37712812815094</v>
      </c>
    </row>
    <row r="46" spans="1:9" s="962" customFormat="1" ht="12.75">
      <c r="A46" s="968" t="s">
        <v>968</v>
      </c>
      <c r="B46" s="1015">
        <v>0</v>
      </c>
      <c r="C46" s="1015">
        <v>0</v>
      </c>
      <c r="D46" s="1015">
        <v>0</v>
      </c>
      <c r="E46" s="1015">
        <v>0</v>
      </c>
      <c r="F46" s="1015">
        <v>0</v>
      </c>
      <c r="G46" s="1021"/>
      <c r="H46" s="1021">
        <v>0</v>
      </c>
      <c r="I46" s="1022"/>
    </row>
    <row r="47" spans="1:9" s="962" customFormat="1" ht="12.75">
      <c r="A47" s="968" t="s">
        <v>969</v>
      </c>
      <c r="B47" s="1015">
        <v>113924.7790809148</v>
      </c>
      <c r="C47" s="1015">
        <v>122392.33024870552</v>
      </c>
      <c r="D47" s="1015">
        <v>76853.00975438085</v>
      </c>
      <c r="E47" s="1015">
        <v>85794.3820714045</v>
      </c>
      <c r="F47" s="1015">
        <v>8467.55116779072</v>
      </c>
      <c r="G47" s="1015">
        <v>7.432580722212033</v>
      </c>
      <c r="H47" s="1015">
        <v>8941.372317023648</v>
      </c>
      <c r="I47" s="1016">
        <v>11.634381458318831</v>
      </c>
    </row>
    <row r="48" spans="1:10" ht="13.5" thickBot="1">
      <c r="A48" s="1023" t="s">
        <v>528</v>
      </c>
      <c r="B48" s="1024">
        <v>1362086.7880090137</v>
      </c>
      <c r="C48" s="1024">
        <v>1440370.8183275894</v>
      </c>
      <c r="D48" s="1024">
        <v>1681852.6609274289</v>
      </c>
      <c r="E48" s="1024">
        <v>1895132.7164883607</v>
      </c>
      <c r="F48" s="1024">
        <v>78284.03031857543</v>
      </c>
      <c r="G48" s="1024">
        <v>5.747359933870629</v>
      </c>
      <c r="H48" s="1024">
        <v>213280.05556093168</v>
      </c>
      <c r="I48" s="1025">
        <v>12.68125683752357</v>
      </c>
      <c r="J48" s="962"/>
    </row>
    <row r="49" spans="1:8" ht="13.5" thickTop="1">
      <c r="A49" s="867" t="s">
        <v>715</v>
      </c>
      <c r="B49" s="878"/>
      <c r="C49" s="878"/>
      <c r="D49" s="878"/>
      <c r="E49" s="878"/>
      <c r="F49" s="878"/>
      <c r="H49" s="878"/>
    </row>
    <row r="54" spans="2:5" ht="12.75">
      <c r="B54" s="878"/>
      <c r="C54" s="878"/>
      <c r="D54" s="878"/>
      <c r="E54" s="878"/>
    </row>
    <row r="55" spans="2:5" ht="12.75">
      <c r="B55" s="878"/>
      <c r="C55" s="878"/>
      <c r="D55" s="878"/>
      <c r="E55" s="878"/>
    </row>
  </sheetData>
  <sheetProtection/>
  <mergeCells count="6">
    <mergeCell ref="F5:G5"/>
    <mergeCell ref="H5:I5"/>
    <mergeCell ref="A1:I1"/>
    <mergeCell ref="A2:I2"/>
    <mergeCell ref="H3:I3"/>
    <mergeCell ref="F4:I4"/>
  </mergeCells>
  <printOptions/>
  <pageMargins left="0.7" right="0.7" top="0.75" bottom="0.75" header="0.3" footer="0.3"/>
  <pageSetup fitToHeight="1" fitToWidth="1" horizontalDpi="600" verticalDpi="600" orientation="portrait" scale="83" r:id="rId1"/>
</worksheet>
</file>

<file path=xl/worksheets/sheet34.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I1"/>
    </sheetView>
  </sheetViews>
  <sheetFormatPr defaultColWidth="9.140625" defaultRowHeight="15"/>
  <cols>
    <col min="1" max="1" width="23.140625" style="940" bestFit="1" customWidth="1"/>
    <col min="2" max="2" width="7.421875" style="940" bestFit="1" customWidth="1"/>
    <col min="3" max="3" width="7.421875" style="1026" bestFit="1" customWidth="1"/>
    <col min="4" max="5" width="7.421875" style="940" bestFit="1" customWidth="1"/>
    <col min="6" max="9" width="7.140625" style="940" bestFit="1" customWidth="1"/>
    <col min="10" max="16384" width="9.140625" style="940" customWidth="1"/>
  </cols>
  <sheetData>
    <row r="1" spans="1:9" ht="12.75">
      <c r="A1" s="1687" t="s">
        <v>1066</v>
      </c>
      <c r="B1" s="1687"/>
      <c r="C1" s="1687"/>
      <c r="D1" s="1687"/>
      <c r="E1" s="1687"/>
      <c r="F1" s="1687"/>
      <c r="G1" s="1687"/>
      <c r="H1" s="1687"/>
      <c r="I1" s="1687"/>
    </row>
    <row r="2" spans="1:10" ht="15.75" customHeight="1">
      <c r="A2" s="1688" t="s">
        <v>970</v>
      </c>
      <c r="B2" s="1688"/>
      <c r="C2" s="1688"/>
      <c r="D2" s="1688"/>
      <c r="E2" s="1688"/>
      <c r="F2" s="1688"/>
      <c r="G2" s="1688"/>
      <c r="H2" s="1688"/>
      <c r="I2" s="1688"/>
      <c r="J2" s="955"/>
    </row>
    <row r="3" spans="8:9" ht="13.5" thickBot="1">
      <c r="H3" s="1667" t="s">
        <v>61</v>
      </c>
      <c r="I3" s="1667"/>
    </row>
    <row r="4" spans="1:9" s="1028" customFormat="1" ht="13.5" customHeight="1" thickTop="1">
      <c r="A4" s="1027"/>
      <c r="B4" s="1689" t="s">
        <v>1085</v>
      </c>
      <c r="C4" s="1692" t="s">
        <v>1086</v>
      </c>
      <c r="D4" s="1678" t="s">
        <v>1087</v>
      </c>
      <c r="E4" s="1678" t="s">
        <v>1089</v>
      </c>
      <c r="F4" s="1669" t="str">
        <f>'Secu Credit'!F4</f>
        <v>Changes during six months</v>
      </c>
      <c r="G4" s="1670"/>
      <c r="H4" s="1670"/>
      <c r="I4" s="1671"/>
    </row>
    <row r="5" spans="1:9" s="1028" customFormat="1" ht="14.25" customHeight="1">
      <c r="A5" s="931" t="s">
        <v>720</v>
      </c>
      <c r="B5" s="1690"/>
      <c r="C5" s="1693"/>
      <c r="D5" s="1681"/>
      <c r="E5" s="1681"/>
      <c r="F5" s="1663" t="str">
        <f>'Secu Credit'!F5:G5</f>
        <v>2015/16</v>
      </c>
      <c r="G5" s="1683"/>
      <c r="H5" s="1663" t="str">
        <f>'Secu Credit'!H5:I5</f>
        <v>2016/17</v>
      </c>
      <c r="I5" s="1664"/>
    </row>
    <row r="6" spans="1:9" s="1028" customFormat="1" ht="12.75">
      <c r="A6" s="1029"/>
      <c r="B6" s="1691"/>
      <c r="C6" s="1694"/>
      <c r="D6" s="1682"/>
      <c r="E6" s="1682"/>
      <c r="F6" s="1030" t="s">
        <v>84</v>
      </c>
      <c r="G6" s="1030" t="s">
        <v>685</v>
      </c>
      <c r="H6" s="1030" t="s">
        <v>84</v>
      </c>
      <c r="I6" s="1031" t="s">
        <v>685</v>
      </c>
    </row>
    <row r="7" spans="1:9" s="1028" customFormat="1" ht="12.75">
      <c r="A7" s="1032" t="s">
        <v>972</v>
      </c>
      <c r="B7" s="1033">
        <v>11521.307362674499</v>
      </c>
      <c r="C7" s="1033">
        <v>9203.49705215</v>
      </c>
      <c r="D7" s="1033">
        <v>8119.3569748</v>
      </c>
      <c r="E7" s="1033">
        <v>9472.97070773</v>
      </c>
      <c r="F7" s="1033">
        <v>-2317.810310524499</v>
      </c>
      <c r="G7" s="1033">
        <v>-20.11759809510415</v>
      </c>
      <c r="H7" s="1033">
        <v>1353.6137329300009</v>
      </c>
      <c r="I7" s="1034">
        <v>16.671440079937412</v>
      </c>
    </row>
    <row r="8" spans="1:9" s="1028" customFormat="1" ht="12.75">
      <c r="A8" s="1001" t="s">
        <v>973</v>
      </c>
      <c r="B8" s="1035">
        <v>11272.152784284499</v>
      </c>
      <c r="C8" s="1035">
        <v>8954.77705215</v>
      </c>
      <c r="D8" s="1035">
        <v>7875.8269748</v>
      </c>
      <c r="E8" s="1035">
        <v>9167.11114316</v>
      </c>
      <c r="F8" s="1035">
        <v>-2317.3757321344983</v>
      </c>
      <c r="G8" s="1035">
        <v>-20.558413077627513</v>
      </c>
      <c r="H8" s="1035">
        <v>1291.28416836</v>
      </c>
      <c r="I8" s="1036">
        <v>16.395537541539134</v>
      </c>
    </row>
    <row r="9" spans="1:12" ht="12.75">
      <c r="A9" s="1001" t="s">
        <v>974</v>
      </c>
      <c r="B9" s="1035">
        <v>439.98387076</v>
      </c>
      <c r="C9" s="1035">
        <v>278.59188173</v>
      </c>
      <c r="D9" s="1035">
        <v>119.87685779</v>
      </c>
      <c r="E9" s="1035">
        <v>156.04115342</v>
      </c>
      <c r="F9" s="1035">
        <v>-161.39198903</v>
      </c>
      <c r="G9" s="1035">
        <v>-36.681342148115974</v>
      </c>
      <c r="H9" s="1035">
        <v>36.16429563</v>
      </c>
      <c r="I9" s="1036">
        <v>30.167870844056093</v>
      </c>
      <c r="K9" s="1028"/>
      <c r="L9" s="1028"/>
    </row>
    <row r="10" spans="1:12" ht="12.75">
      <c r="A10" s="1001" t="s">
        <v>975</v>
      </c>
      <c r="B10" s="1035">
        <v>7211.27353776</v>
      </c>
      <c r="C10" s="1035">
        <v>5473.985597000001</v>
      </c>
      <c r="D10" s="1035">
        <v>4833.12730404</v>
      </c>
      <c r="E10" s="1035">
        <v>5568.72180867</v>
      </c>
      <c r="F10" s="1035">
        <v>-1737.2879407599994</v>
      </c>
      <c r="G10" s="1035">
        <v>-24.091277798063444</v>
      </c>
      <c r="H10" s="1035">
        <v>735.5945046300003</v>
      </c>
      <c r="I10" s="1036">
        <v>15.219845420068257</v>
      </c>
      <c r="K10" s="1028"/>
      <c r="L10" s="1028"/>
    </row>
    <row r="11" spans="1:12" ht="12.75">
      <c r="A11" s="1001" t="s">
        <v>976</v>
      </c>
      <c r="B11" s="1035">
        <v>1232.8289471245</v>
      </c>
      <c r="C11" s="1035">
        <v>1751.5172250300002</v>
      </c>
      <c r="D11" s="1035">
        <v>1493.8370169099999</v>
      </c>
      <c r="E11" s="1035">
        <v>1885.4239000399998</v>
      </c>
      <c r="F11" s="1035">
        <v>518.6882779055002</v>
      </c>
      <c r="G11" s="1035">
        <v>42.0730125712338</v>
      </c>
      <c r="H11" s="1035">
        <v>391.58688312999993</v>
      </c>
      <c r="I11" s="1036">
        <v>26.213494423909573</v>
      </c>
      <c r="K11" s="1028"/>
      <c r="L11" s="1028"/>
    </row>
    <row r="12" spans="1:12" ht="12.75">
      <c r="A12" s="1001" t="s">
        <v>977</v>
      </c>
      <c r="B12" s="1035">
        <v>2388.0664286399997</v>
      </c>
      <c r="C12" s="1035">
        <v>1450.68234839</v>
      </c>
      <c r="D12" s="1035">
        <v>1428.98579606</v>
      </c>
      <c r="E12" s="1035">
        <v>1556.9242810300002</v>
      </c>
      <c r="F12" s="1035">
        <v>-937.3840802499997</v>
      </c>
      <c r="G12" s="1035">
        <v>-39.2528477854713</v>
      </c>
      <c r="H12" s="1035">
        <v>127.93848497000022</v>
      </c>
      <c r="I12" s="1036">
        <v>8.953097037266028</v>
      </c>
      <c r="K12" s="1028"/>
      <c r="L12" s="1028"/>
    </row>
    <row r="13" spans="1:12" ht="12.75">
      <c r="A13" s="1001" t="s">
        <v>978</v>
      </c>
      <c r="B13" s="1035">
        <v>0</v>
      </c>
      <c r="C13" s="1035">
        <v>0</v>
      </c>
      <c r="D13" s="1035">
        <v>0</v>
      </c>
      <c r="E13" s="1035">
        <v>0</v>
      </c>
      <c r="F13" s="1035">
        <v>0</v>
      </c>
      <c r="G13" s="1035"/>
      <c r="H13" s="1035">
        <v>0</v>
      </c>
      <c r="I13" s="1036"/>
      <c r="K13" s="1028"/>
      <c r="L13" s="1028"/>
    </row>
    <row r="14" spans="1:12" ht="12.75">
      <c r="A14" s="1001" t="s">
        <v>979</v>
      </c>
      <c r="B14" s="1035">
        <v>2388.0664286399997</v>
      </c>
      <c r="C14" s="1035">
        <v>1450.68234839</v>
      </c>
      <c r="D14" s="1035">
        <v>1428.98579606</v>
      </c>
      <c r="E14" s="1035">
        <v>1556.9242810300002</v>
      </c>
      <c r="F14" s="1035">
        <v>-937.3840802499997</v>
      </c>
      <c r="G14" s="1035">
        <v>-39.2528477854713</v>
      </c>
      <c r="H14" s="1035">
        <v>127.93848497000022</v>
      </c>
      <c r="I14" s="1036">
        <v>8.953097037266028</v>
      </c>
      <c r="K14" s="1028"/>
      <c r="L14" s="1028"/>
    </row>
    <row r="15" spans="1:9" s="1028" customFormat="1" ht="12.75">
      <c r="A15" s="1001" t="s">
        <v>980</v>
      </c>
      <c r="B15" s="1035">
        <v>249.15457839000004</v>
      </c>
      <c r="C15" s="1035">
        <v>248.72000000000003</v>
      </c>
      <c r="D15" s="1035">
        <v>243.53</v>
      </c>
      <c r="E15" s="1035">
        <v>305.85956457</v>
      </c>
      <c r="F15" s="1035">
        <v>-0.43457839000001286</v>
      </c>
      <c r="G15" s="1035">
        <v>-0.17442119378587945</v>
      </c>
      <c r="H15" s="1035">
        <v>62.329564569999974</v>
      </c>
      <c r="I15" s="1036">
        <v>25.594203822937615</v>
      </c>
    </row>
    <row r="16" spans="1:12" ht="12.75">
      <c r="A16" s="1032" t="s">
        <v>981</v>
      </c>
      <c r="B16" s="1033">
        <v>1079.82878677</v>
      </c>
      <c r="C16" s="1033">
        <v>1007.1674763800002</v>
      </c>
      <c r="D16" s="1033">
        <v>1006.56234124</v>
      </c>
      <c r="E16" s="1033">
        <v>1006.6139947500001</v>
      </c>
      <c r="F16" s="1033">
        <v>-72.66131038999993</v>
      </c>
      <c r="G16" s="1033">
        <v>-6.728965858314032</v>
      </c>
      <c r="H16" s="1033">
        <v>0.05165351000005103</v>
      </c>
      <c r="I16" s="1034">
        <v>0.005131675196234568</v>
      </c>
      <c r="K16" s="1028"/>
      <c r="L16" s="1028"/>
    </row>
    <row r="17" spans="1:12" ht="12.75">
      <c r="A17" s="1001" t="s">
        <v>973</v>
      </c>
      <c r="B17" s="1035">
        <v>1078.2287867700002</v>
      </c>
      <c r="C17" s="1035">
        <v>1006.1974763800001</v>
      </c>
      <c r="D17" s="1035">
        <v>1006.56234124</v>
      </c>
      <c r="E17" s="1035">
        <v>1006.0830198000001</v>
      </c>
      <c r="F17" s="1035">
        <v>-72.03131039000004</v>
      </c>
      <c r="G17" s="1035">
        <v>-6.680521914628239</v>
      </c>
      <c r="H17" s="1035">
        <v>-0.4793214399999215</v>
      </c>
      <c r="I17" s="1036">
        <v>-0.04761964762256433</v>
      </c>
      <c r="K17" s="1028"/>
      <c r="L17" s="1028"/>
    </row>
    <row r="18" spans="1:12" ht="12.75">
      <c r="A18" s="1001" t="s">
        <v>980</v>
      </c>
      <c r="B18" s="1035">
        <v>1.6</v>
      </c>
      <c r="C18" s="1035">
        <v>0.97</v>
      </c>
      <c r="D18" s="1035">
        <v>0</v>
      </c>
      <c r="E18" s="1035">
        <v>0.5309749500000001</v>
      </c>
      <c r="F18" s="1035">
        <v>-0.6300000000000001</v>
      </c>
      <c r="G18" s="1035">
        <v>-39.37500000000001</v>
      </c>
      <c r="H18" s="1035">
        <v>0.5309749500000001</v>
      </c>
      <c r="I18" s="1036"/>
      <c r="K18" s="1028"/>
      <c r="L18" s="1028"/>
    </row>
    <row r="19" spans="1:12" ht="12.75">
      <c r="A19" s="1032" t="s">
        <v>982</v>
      </c>
      <c r="B19" s="1033">
        <v>12601.1361494445</v>
      </c>
      <c r="C19" s="1033">
        <v>10210.66452853</v>
      </c>
      <c r="D19" s="1033">
        <v>9125.91931604</v>
      </c>
      <c r="E19" s="1033">
        <v>10479.58470248</v>
      </c>
      <c r="F19" s="1033">
        <v>-2390.471620914499</v>
      </c>
      <c r="G19" s="1033">
        <v>-18.970286429449292</v>
      </c>
      <c r="H19" s="1033">
        <v>1353.6653864400014</v>
      </c>
      <c r="I19" s="1034">
        <v>14.833194767137126</v>
      </c>
      <c r="K19" s="1028"/>
      <c r="L19" s="1028"/>
    </row>
    <row r="20" spans="1:12" ht="12.75">
      <c r="A20" s="1001" t="s">
        <v>973</v>
      </c>
      <c r="B20" s="1035">
        <v>12350.381571054499</v>
      </c>
      <c r="C20" s="1035">
        <v>9960.974528530001</v>
      </c>
      <c r="D20" s="1035">
        <v>8882.38931604</v>
      </c>
      <c r="E20" s="1035">
        <v>10173.19416296</v>
      </c>
      <c r="F20" s="1035">
        <v>-2389.4070425244972</v>
      </c>
      <c r="G20" s="1035">
        <v>-19.346827697409232</v>
      </c>
      <c r="H20" s="1035">
        <v>1290.8048469200003</v>
      </c>
      <c r="I20" s="1036">
        <v>14.532180486494084</v>
      </c>
      <c r="K20" s="1028"/>
      <c r="L20" s="1028"/>
    </row>
    <row r="21" spans="1:10" s="1028" customFormat="1" ht="13.5" thickBot="1">
      <c r="A21" s="1037" t="s">
        <v>980</v>
      </c>
      <c r="B21" s="1038">
        <v>250.75457839000003</v>
      </c>
      <c r="C21" s="1038">
        <v>249.69000000000003</v>
      </c>
      <c r="D21" s="1038">
        <v>243.53</v>
      </c>
      <c r="E21" s="1038">
        <v>306.39053951999995</v>
      </c>
      <c r="F21" s="1038">
        <v>-1.0645783900000083</v>
      </c>
      <c r="G21" s="1038">
        <v>-0.4245499311858081</v>
      </c>
      <c r="H21" s="1038">
        <v>62.860539519999946</v>
      </c>
      <c r="I21" s="1039">
        <v>25.81223648831764</v>
      </c>
      <c r="J21" s="940"/>
    </row>
    <row r="22" spans="1:11" ht="13.5" thickTop="1">
      <c r="A22" s="867" t="s">
        <v>715</v>
      </c>
      <c r="D22" s="1026"/>
      <c r="K22" s="1028"/>
    </row>
    <row r="23" spans="3:5" ht="12.75">
      <c r="C23" s="940"/>
      <c r="D23" s="1026"/>
      <c r="E23" s="1026"/>
    </row>
    <row r="24" ht="12.75">
      <c r="C24" s="940"/>
    </row>
    <row r="25" ht="12.75">
      <c r="C25" s="940"/>
    </row>
    <row r="26" ht="12.75">
      <c r="C26" s="940"/>
    </row>
  </sheetData>
  <sheetProtection/>
  <mergeCells count="10">
    <mergeCell ref="F5:G5"/>
    <mergeCell ref="H5:I5"/>
    <mergeCell ref="A1:I1"/>
    <mergeCell ref="A2:I2"/>
    <mergeCell ref="H3:I3"/>
    <mergeCell ref="F4:I4"/>
    <mergeCell ref="B4:B6"/>
    <mergeCell ref="C4:C6"/>
    <mergeCell ref="D4:D6"/>
    <mergeCell ref="E4:E6"/>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B1:K69"/>
  <sheetViews>
    <sheetView zoomScalePageLayoutView="0" workbookViewId="0" topLeftCell="A1">
      <selection activeCell="B1" sqref="B1:K1"/>
    </sheetView>
  </sheetViews>
  <sheetFormatPr defaultColWidth="9.140625" defaultRowHeight="15"/>
  <cols>
    <col min="1" max="1" width="9.140625" style="1041" customWidth="1"/>
    <col min="2" max="2" width="20.00390625" style="1041" customWidth="1"/>
    <col min="3" max="3" width="10.00390625" style="1041" bestFit="1" customWidth="1"/>
    <col min="4" max="4" width="15.00390625" style="1041" bestFit="1" customWidth="1"/>
    <col min="5" max="5" width="10.00390625" style="1041" bestFit="1" customWidth="1"/>
    <col min="6" max="6" width="11.7109375" style="1041" customWidth="1"/>
    <col min="7" max="7" width="8.8515625" style="1041" customWidth="1"/>
    <col min="8" max="8" width="15.00390625" style="1041" bestFit="1" customWidth="1"/>
    <col min="9" max="9" width="13.57421875" style="1041" customWidth="1"/>
    <col min="10" max="10" width="12.7109375" style="1041" customWidth="1"/>
    <col min="11" max="11" width="12.140625" style="1041" customWidth="1"/>
    <col min="12" max="16384" width="9.140625" style="1041" customWidth="1"/>
  </cols>
  <sheetData>
    <row r="1" spans="2:11" ht="12.75">
      <c r="B1" s="1695" t="s">
        <v>983</v>
      </c>
      <c r="C1" s="1695"/>
      <c r="D1" s="1695"/>
      <c r="E1" s="1695"/>
      <c r="F1" s="1695"/>
      <c r="G1" s="1695"/>
      <c r="H1" s="1695"/>
      <c r="I1" s="1695"/>
      <c r="J1" s="1695"/>
      <c r="K1" s="1695"/>
    </row>
    <row r="2" spans="2:11" ht="15.75">
      <c r="B2" s="1696" t="s">
        <v>37</v>
      </c>
      <c r="C2" s="1696"/>
      <c r="D2" s="1696"/>
      <c r="E2" s="1696"/>
      <c r="F2" s="1696"/>
      <c r="G2" s="1696"/>
      <c r="H2" s="1696"/>
      <c r="I2" s="1696"/>
      <c r="J2" s="1696"/>
      <c r="K2" s="1696"/>
    </row>
    <row r="3" spans="2:11" ht="13.5" thickBot="1">
      <c r="B3" s="1042"/>
      <c r="K3" s="1043" t="s">
        <v>61</v>
      </c>
    </row>
    <row r="4" spans="2:11" ht="14.25" thickBot="1" thickTop="1">
      <c r="B4" s="1044"/>
      <c r="C4" s="1697" t="s">
        <v>984</v>
      </c>
      <c r="D4" s="1697"/>
      <c r="E4" s="1697"/>
      <c r="F4" s="1697"/>
      <c r="G4" s="1697"/>
      <c r="H4" s="1697"/>
      <c r="I4" s="1698" t="s">
        <v>985</v>
      </c>
      <c r="J4" s="1699"/>
      <c r="K4" s="1700"/>
    </row>
    <row r="5" spans="2:11" ht="13.5" thickTop="1">
      <c r="B5" s="1701" t="s">
        <v>531</v>
      </c>
      <c r="C5" s="1703" t="s">
        <v>43</v>
      </c>
      <c r="D5" s="1704"/>
      <c r="E5" s="1705" t="s">
        <v>44</v>
      </c>
      <c r="F5" s="1706"/>
      <c r="G5" s="1707" t="s">
        <v>123</v>
      </c>
      <c r="H5" s="1708"/>
      <c r="I5" s="1045" t="s">
        <v>43</v>
      </c>
      <c r="J5" s="1046" t="s">
        <v>44</v>
      </c>
      <c r="K5" s="1047" t="s">
        <v>123</v>
      </c>
    </row>
    <row r="6" spans="2:11" ht="25.5" customHeight="1">
      <c r="B6" s="1702"/>
      <c r="C6" s="1048" t="s">
        <v>84</v>
      </c>
      <c r="D6" s="1049" t="s">
        <v>986</v>
      </c>
      <c r="E6" s="1050" t="s">
        <v>84</v>
      </c>
      <c r="F6" s="1051" t="s">
        <v>986</v>
      </c>
      <c r="G6" s="1052" t="s">
        <v>84</v>
      </c>
      <c r="H6" s="1051" t="s">
        <v>986</v>
      </c>
      <c r="I6" s="1053" t="s">
        <v>84</v>
      </c>
      <c r="J6" s="1050" t="s">
        <v>84</v>
      </c>
      <c r="K6" s="1054" t="s">
        <v>84</v>
      </c>
    </row>
    <row r="7" spans="2:11" ht="12.75">
      <c r="B7" s="1055" t="s">
        <v>187</v>
      </c>
      <c r="C7" s="1056">
        <v>0</v>
      </c>
      <c r="D7" s="1057">
        <v>0</v>
      </c>
      <c r="E7" s="1058">
        <v>5900</v>
      </c>
      <c r="F7" s="1059">
        <v>1.06</v>
      </c>
      <c r="G7" s="1060">
        <v>0</v>
      </c>
      <c r="H7" s="1059">
        <v>0</v>
      </c>
      <c r="I7" s="1061">
        <v>0</v>
      </c>
      <c r="J7" s="1062">
        <v>0</v>
      </c>
      <c r="K7" s="1063">
        <v>0</v>
      </c>
    </row>
    <row r="8" spans="2:11" ht="12.75">
      <c r="B8" s="1055" t="s">
        <v>188</v>
      </c>
      <c r="C8" s="1056">
        <v>0</v>
      </c>
      <c r="D8" s="1057">
        <v>0</v>
      </c>
      <c r="E8" s="1058">
        <v>3200</v>
      </c>
      <c r="F8" s="1059">
        <v>2.88</v>
      </c>
      <c r="G8" s="1060">
        <v>0</v>
      </c>
      <c r="H8" s="1059">
        <v>0</v>
      </c>
      <c r="I8" s="1061">
        <v>0</v>
      </c>
      <c r="J8" s="1062">
        <v>0</v>
      </c>
      <c r="K8" s="1063">
        <v>0</v>
      </c>
    </row>
    <row r="9" spans="2:11" ht="12.75">
      <c r="B9" s="1055" t="s">
        <v>189</v>
      </c>
      <c r="C9" s="1056">
        <v>0</v>
      </c>
      <c r="D9" s="1057">
        <v>0</v>
      </c>
      <c r="E9" s="1058">
        <v>0</v>
      </c>
      <c r="F9" s="1059">
        <v>0</v>
      </c>
      <c r="G9" s="1059">
        <v>0</v>
      </c>
      <c r="H9" s="1064">
        <v>0</v>
      </c>
      <c r="I9" s="1061">
        <v>0</v>
      </c>
      <c r="J9" s="1062">
        <v>0</v>
      </c>
      <c r="K9" s="1063">
        <v>7750</v>
      </c>
    </row>
    <row r="10" spans="2:11" ht="12.75">
      <c r="B10" s="1055" t="s">
        <v>190</v>
      </c>
      <c r="C10" s="1056">
        <v>0</v>
      </c>
      <c r="D10" s="1057">
        <v>0</v>
      </c>
      <c r="E10" s="1057">
        <v>0</v>
      </c>
      <c r="F10" s="1059">
        <v>0</v>
      </c>
      <c r="G10" s="1059">
        <v>0</v>
      </c>
      <c r="H10" s="1064">
        <v>0</v>
      </c>
      <c r="I10" s="1061">
        <v>0</v>
      </c>
      <c r="J10" s="1062">
        <v>0</v>
      </c>
      <c r="K10" s="1063">
        <v>2300</v>
      </c>
    </row>
    <row r="11" spans="2:11" ht="12.75">
      <c r="B11" s="1055" t="s">
        <v>191</v>
      </c>
      <c r="C11" s="1065">
        <v>0</v>
      </c>
      <c r="D11" s="1057">
        <v>0</v>
      </c>
      <c r="E11" s="1059">
        <v>0</v>
      </c>
      <c r="F11" s="1059">
        <v>0</v>
      </c>
      <c r="G11" s="1059">
        <v>0</v>
      </c>
      <c r="H11" s="1064">
        <v>0</v>
      </c>
      <c r="I11" s="1066">
        <v>0</v>
      </c>
      <c r="J11" s="1062">
        <v>0</v>
      </c>
      <c r="K11" s="1063">
        <v>0</v>
      </c>
    </row>
    <row r="12" spans="2:11" ht="12.75">
      <c r="B12" s="1055" t="s">
        <v>192</v>
      </c>
      <c r="C12" s="1065">
        <v>0</v>
      </c>
      <c r="D12" s="1057">
        <v>0</v>
      </c>
      <c r="E12" s="1059">
        <v>0</v>
      </c>
      <c r="F12" s="1059">
        <v>0</v>
      </c>
      <c r="G12" s="1059">
        <v>0</v>
      </c>
      <c r="H12" s="1064">
        <v>0</v>
      </c>
      <c r="I12" s="1061">
        <v>0</v>
      </c>
      <c r="J12" s="1067">
        <v>0</v>
      </c>
      <c r="K12" s="1063">
        <v>3930</v>
      </c>
    </row>
    <row r="13" spans="2:11" ht="12.75">
      <c r="B13" s="1055" t="s">
        <v>193</v>
      </c>
      <c r="C13" s="1065">
        <v>0</v>
      </c>
      <c r="D13" s="1057">
        <v>0</v>
      </c>
      <c r="E13" s="1059">
        <v>0</v>
      </c>
      <c r="F13" s="1059">
        <v>0</v>
      </c>
      <c r="G13" s="1059"/>
      <c r="H13" s="1064"/>
      <c r="I13" s="1061">
        <v>210</v>
      </c>
      <c r="J13" s="1067">
        <v>0</v>
      </c>
      <c r="K13" s="1063"/>
    </row>
    <row r="14" spans="2:11" ht="12.75">
      <c r="B14" s="1055" t="s">
        <v>194</v>
      </c>
      <c r="C14" s="1065">
        <v>0</v>
      </c>
      <c r="D14" s="1057">
        <v>0</v>
      </c>
      <c r="E14" s="1059">
        <v>0</v>
      </c>
      <c r="F14" s="1059">
        <v>0</v>
      </c>
      <c r="G14" s="1059"/>
      <c r="H14" s="1064"/>
      <c r="I14" s="1061">
        <v>1510</v>
      </c>
      <c r="J14" s="1067">
        <v>0</v>
      </c>
      <c r="K14" s="1063"/>
    </row>
    <row r="15" spans="2:11" ht="12.75">
      <c r="B15" s="1055" t="s">
        <v>195</v>
      </c>
      <c r="C15" s="1065">
        <v>0</v>
      </c>
      <c r="D15" s="1057">
        <v>0</v>
      </c>
      <c r="E15" s="1059">
        <v>0</v>
      </c>
      <c r="F15" s="1059">
        <v>0</v>
      </c>
      <c r="G15" s="1059"/>
      <c r="H15" s="1064"/>
      <c r="I15" s="1061">
        <v>4900</v>
      </c>
      <c r="J15" s="1067">
        <v>2650</v>
      </c>
      <c r="K15" s="1068"/>
    </row>
    <row r="16" spans="2:11" ht="12.75">
      <c r="B16" s="1055" t="s">
        <v>196</v>
      </c>
      <c r="C16" s="1056">
        <v>6000</v>
      </c>
      <c r="D16" s="1057">
        <v>0.7854</v>
      </c>
      <c r="E16" s="1058">
        <v>0</v>
      </c>
      <c r="F16" s="1059">
        <v>0</v>
      </c>
      <c r="G16" s="1059"/>
      <c r="H16" s="1064"/>
      <c r="I16" s="1061">
        <v>1250</v>
      </c>
      <c r="J16" s="1067">
        <v>5900</v>
      </c>
      <c r="K16" s="1068"/>
    </row>
    <row r="17" spans="2:11" ht="12.75">
      <c r="B17" s="1055" t="s">
        <v>197</v>
      </c>
      <c r="C17" s="1056">
        <v>0</v>
      </c>
      <c r="D17" s="1057">
        <v>0</v>
      </c>
      <c r="E17" s="1058">
        <v>0</v>
      </c>
      <c r="F17" s="1059">
        <v>0</v>
      </c>
      <c r="G17" s="1059"/>
      <c r="H17" s="1064"/>
      <c r="I17" s="1061">
        <v>2340</v>
      </c>
      <c r="J17" s="1067">
        <v>0</v>
      </c>
      <c r="K17" s="1063"/>
    </row>
    <row r="18" spans="2:11" ht="12.75">
      <c r="B18" s="1069" t="s">
        <v>198</v>
      </c>
      <c r="C18" s="1056">
        <v>0</v>
      </c>
      <c r="D18" s="1057">
        <v>0</v>
      </c>
      <c r="E18" s="1070"/>
      <c r="F18" s="1071"/>
      <c r="G18" s="1056"/>
      <c r="H18" s="1059"/>
      <c r="I18" s="1072">
        <v>100</v>
      </c>
      <c r="J18" s="1073">
        <v>5480</v>
      </c>
      <c r="K18" s="1068"/>
    </row>
    <row r="19" spans="2:11" ht="13.5" thickBot="1">
      <c r="B19" s="1074" t="s">
        <v>541</v>
      </c>
      <c r="C19" s="1075">
        <f>SUM(C7:C18)</f>
        <v>6000</v>
      </c>
      <c r="D19" s="1076">
        <v>0.7854</v>
      </c>
      <c r="E19" s="1077">
        <f>SUM(E7:E18)</f>
        <v>9100</v>
      </c>
      <c r="F19" s="1078">
        <v>1.7</v>
      </c>
      <c r="G19" s="1075">
        <f>SUM(G7:G18)</f>
        <v>0</v>
      </c>
      <c r="H19" s="1079" t="s">
        <v>120</v>
      </c>
      <c r="I19" s="1080">
        <f>SUM(I7:I18)</f>
        <v>10310</v>
      </c>
      <c r="J19" s="1081">
        <f>SUM(J7:J18)</f>
        <v>14030</v>
      </c>
      <c r="K19" s="1082">
        <f>SUM(K7:K18)</f>
        <v>13980</v>
      </c>
    </row>
    <row r="20" spans="2:10" ht="15.75" customHeight="1" thickTop="1">
      <c r="B20" s="1083"/>
      <c r="C20" s="1712" t="s">
        <v>987</v>
      </c>
      <c r="D20" s="1713"/>
      <c r="E20" s="1713"/>
      <c r="F20" s="1713"/>
      <c r="G20" s="1713"/>
      <c r="H20" s="1714"/>
      <c r="I20" s="1715" t="s">
        <v>988</v>
      </c>
      <c r="J20" s="1716"/>
    </row>
    <row r="21" spans="2:10" ht="12.75">
      <c r="B21" s="1701" t="s">
        <v>531</v>
      </c>
      <c r="C21" s="1703" t="s">
        <v>43</v>
      </c>
      <c r="D21" s="1704"/>
      <c r="E21" s="1717" t="s">
        <v>44</v>
      </c>
      <c r="F21" s="1717"/>
      <c r="G21" s="1715" t="s">
        <v>123</v>
      </c>
      <c r="H21" s="1716"/>
      <c r="I21" s="1715" t="s">
        <v>123</v>
      </c>
      <c r="J21" s="1716"/>
    </row>
    <row r="22" spans="2:10" ht="26.25" thickBot="1">
      <c r="B22" s="1702"/>
      <c r="C22" s="1048" t="s">
        <v>84</v>
      </c>
      <c r="D22" s="1052" t="s">
        <v>986</v>
      </c>
      <c r="E22" s="1048" t="s">
        <v>84</v>
      </c>
      <c r="F22" s="1052" t="s">
        <v>986</v>
      </c>
      <c r="G22" s="1052" t="s">
        <v>84</v>
      </c>
      <c r="H22" s="1084" t="s">
        <v>986</v>
      </c>
      <c r="I22" s="1085" t="s">
        <v>84</v>
      </c>
      <c r="J22" s="1086" t="s">
        <v>986</v>
      </c>
    </row>
    <row r="23" spans="2:10" ht="13.5" thickTop="1">
      <c r="B23" s="1055" t="s">
        <v>187</v>
      </c>
      <c r="C23" s="1087">
        <v>99500</v>
      </c>
      <c r="D23" s="1088">
        <v>0.0009</v>
      </c>
      <c r="E23" s="1089">
        <v>13000</v>
      </c>
      <c r="F23" s="1090">
        <v>0.72</v>
      </c>
      <c r="G23" s="1091">
        <v>27450</v>
      </c>
      <c r="H23" s="1092">
        <v>0.4329</v>
      </c>
      <c r="I23" s="1093">
        <v>0</v>
      </c>
      <c r="J23" s="1094">
        <v>0</v>
      </c>
    </row>
    <row r="24" spans="2:10" ht="12.75">
      <c r="B24" s="1055" t="s">
        <v>188</v>
      </c>
      <c r="C24" s="1095">
        <v>68500</v>
      </c>
      <c r="D24" s="1088">
        <v>0.0513</v>
      </c>
      <c r="E24" s="1089">
        <v>8300</v>
      </c>
      <c r="F24" s="1090">
        <v>1.3</v>
      </c>
      <c r="G24" s="1091">
        <v>26100</v>
      </c>
      <c r="H24" s="1096">
        <v>2.488</v>
      </c>
      <c r="I24" s="1097">
        <v>0</v>
      </c>
      <c r="J24" s="1098">
        <v>0</v>
      </c>
    </row>
    <row r="25" spans="2:10" ht="12.75">
      <c r="B25" s="1055" t="s">
        <v>189</v>
      </c>
      <c r="C25" s="1095">
        <v>19000</v>
      </c>
      <c r="D25" s="1088">
        <v>0.1107</v>
      </c>
      <c r="E25" s="1089">
        <v>35000</v>
      </c>
      <c r="F25" s="1090">
        <v>0.22</v>
      </c>
      <c r="G25" s="1091">
        <v>5200</v>
      </c>
      <c r="H25" s="1096">
        <v>2.454053846153846</v>
      </c>
      <c r="I25" s="1099">
        <v>10000</v>
      </c>
      <c r="J25" s="1100">
        <v>3.06215</v>
      </c>
    </row>
    <row r="26" spans="2:10" ht="12.75">
      <c r="B26" s="1055" t="s">
        <v>190</v>
      </c>
      <c r="C26" s="1095">
        <v>11000</v>
      </c>
      <c r="D26" s="1088">
        <v>0.0292</v>
      </c>
      <c r="E26" s="1089">
        <v>20000</v>
      </c>
      <c r="F26" s="1090">
        <v>0.21</v>
      </c>
      <c r="G26" s="1091">
        <v>2000</v>
      </c>
      <c r="H26" s="1096">
        <v>2.4081</v>
      </c>
      <c r="I26" s="1097">
        <v>0</v>
      </c>
      <c r="J26" s="1098">
        <v>0</v>
      </c>
    </row>
    <row r="27" spans="2:10" ht="12.75">
      <c r="B27" s="1055" t="s">
        <v>191</v>
      </c>
      <c r="C27" s="1095">
        <v>22500</v>
      </c>
      <c r="D27" s="1088">
        <v>0.053</v>
      </c>
      <c r="E27" s="1089">
        <v>9000</v>
      </c>
      <c r="F27" s="1090">
        <v>0.1269</v>
      </c>
      <c r="G27" s="1091">
        <v>2000</v>
      </c>
      <c r="H27" s="1096">
        <v>2.2056</v>
      </c>
      <c r="I27" s="1097">
        <v>0</v>
      </c>
      <c r="J27" s="1098">
        <v>0</v>
      </c>
    </row>
    <row r="28" spans="2:10" ht="12.75">
      <c r="B28" s="1055" t="s">
        <v>192</v>
      </c>
      <c r="C28" s="1095">
        <v>40000</v>
      </c>
      <c r="D28" s="1088">
        <v>0.0114</v>
      </c>
      <c r="E28" s="1089">
        <v>12050</v>
      </c>
      <c r="F28" s="1090">
        <v>0.0448</v>
      </c>
      <c r="G28" s="1091">
        <v>1500</v>
      </c>
      <c r="H28" s="1096">
        <v>1.2713</v>
      </c>
      <c r="I28" s="1097">
        <v>0</v>
      </c>
      <c r="J28" s="1098">
        <v>0</v>
      </c>
    </row>
    <row r="29" spans="2:10" ht="12.75">
      <c r="B29" s="1055" t="s">
        <v>193</v>
      </c>
      <c r="C29" s="1095">
        <v>9750</v>
      </c>
      <c r="D29" s="1088">
        <v>0.1726</v>
      </c>
      <c r="E29" s="1089">
        <v>40000</v>
      </c>
      <c r="F29" s="1090">
        <v>0.1103</v>
      </c>
      <c r="G29" s="1091"/>
      <c r="H29" s="1096"/>
      <c r="I29" s="1099"/>
      <c r="J29" s="1101"/>
    </row>
    <row r="30" spans="2:10" ht="12.75">
      <c r="B30" s="1055" t="s">
        <v>194</v>
      </c>
      <c r="C30" s="1095">
        <v>850</v>
      </c>
      <c r="D30" s="1088">
        <v>0.3983</v>
      </c>
      <c r="E30" s="1089">
        <v>25420</v>
      </c>
      <c r="F30" s="1090">
        <v>0.1657</v>
      </c>
      <c r="G30" s="1091"/>
      <c r="H30" s="1096"/>
      <c r="I30" s="1099"/>
      <c r="J30" s="1101"/>
    </row>
    <row r="31" spans="2:10" ht="12.75">
      <c r="B31" s="1055" t="s">
        <v>195</v>
      </c>
      <c r="C31" s="1095">
        <v>2700</v>
      </c>
      <c r="D31" s="1088">
        <v>0.0424</v>
      </c>
      <c r="E31" s="1089">
        <v>2270</v>
      </c>
      <c r="F31" s="1090">
        <v>1.08</v>
      </c>
      <c r="G31" s="1091"/>
      <c r="H31" s="1096"/>
      <c r="I31" s="1099"/>
      <c r="J31" s="1101"/>
    </row>
    <row r="32" spans="2:10" ht="12.75">
      <c r="B32" s="1055" t="s">
        <v>196</v>
      </c>
      <c r="C32" s="1095">
        <v>6000</v>
      </c>
      <c r="D32" s="1088">
        <v>0.3192</v>
      </c>
      <c r="E32" s="1089">
        <v>5910</v>
      </c>
      <c r="F32" s="1090">
        <v>0.4146</v>
      </c>
      <c r="G32" s="1091"/>
      <c r="H32" s="1096"/>
      <c r="I32" s="1099"/>
      <c r="J32" s="1101"/>
    </row>
    <row r="33" spans="2:10" ht="12.75">
      <c r="B33" s="1055" t="s">
        <v>197</v>
      </c>
      <c r="C33" s="1095">
        <v>11000</v>
      </c>
      <c r="D33" s="1088">
        <v>0.2581</v>
      </c>
      <c r="E33" s="1089">
        <v>40000</v>
      </c>
      <c r="F33" s="1090">
        <v>0.07</v>
      </c>
      <c r="G33" s="1102"/>
      <c r="H33" s="1096"/>
      <c r="I33" s="1099"/>
      <c r="J33" s="1101"/>
    </row>
    <row r="34" spans="2:10" ht="12.75">
      <c r="B34" s="1069" t="s">
        <v>198</v>
      </c>
      <c r="C34" s="1103">
        <v>25000</v>
      </c>
      <c r="D34" s="1104">
        <v>0.0184</v>
      </c>
      <c r="E34" s="1105">
        <v>25000</v>
      </c>
      <c r="F34" s="1106">
        <v>0.0001</v>
      </c>
      <c r="G34" s="1107"/>
      <c r="H34" s="1108"/>
      <c r="I34" s="1099"/>
      <c r="J34" s="1101"/>
    </row>
    <row r="35" spans="2:10" ht="13.5" thickBot="1">
      <c r="B35" s="1109" t="s">
        <v>541</v>
      </c>
      <c r="C35" s="1110">
        <f>SUM(C23:C34)</f>
        <v>315800</v>
      </c>
      <c r="D35" s="1111">
        <v>0.05</v>
      </c>
      <c r="E35" s="1112">
        <f>SUM(E23:E34)</f>
        <v>235950</v>
      </c>
      <c r="F35" s="1113">
        <v>0.21</v>
      </c>
      <c r="G35" s="1114">
        <f>SUM(G23:G34)</f>
        <v>64250</v>
      </c>
      <c r="H35" s="1115"/>
      <c r="I35" s="1116">
        <f>SUM(I23:I34)</f>
        <v>10000</v>
      </c>
      <c r="J35" s="1117"/>
    </row>
    <row r="36" spans="2:8" ht="15.75" customHeight="1" thickTop="1">
      <c r="B36" s="1722" t="s">
        <v>531</v>
      </c>
      <c r="C36" s="1724" t="s">
        <v>989</v>
      </c>
      <c r="D36" s="1725"/>
      <c r="E36" s="1725"/>
      <c r="F36" s="1725"/>
      <c r="G36" s="1725"/>
      <c r="H36" s="1726"/>
    </row>
    <row r="37" spans="2:8" ht="15" customHeight="1">
      <c r="B37" s="1723"/>
      <c r="C37" s="1709" t="s">
        <v>43</v>
      </c>
      <c r="D37" s="1727"/>
      <c r="E37" s="1728" t="s">
        <v>44</v>
      </c>
      <c r="F37" s="1729"/>
      <c r="G37" s="1728" t="s">
        <v>123</v>
      </c>
      <c r="H37" s="1730"/>
    </row>
    <row r="38" spans="2:8" ht="12.75" customHeight="1">
      <c r="B38" s="1723"/>
      <c r="C38" s="1118" t="s">
        <v>84</v>
      </c>
      <c r="D38" s="1118" t="s">
        <v>990</v>
      </c>
      <c r="E38" s="1119" t="s">
        <v>84</v>
      </c>
      <c r="F38" s="1120" t="s">
        <v>990</v>
      </c>
      <c r="G38" s="1118" t="s">
        <v>84</v>
      </c>
      <c r="H38" s="1121" t="s">
        <v>990</v>
      </c>
    </row>
    <row r="39" spans="2:8" ht="12.75">
      <c r="B39" s="1055" t="s">
        <v>187</v>
      </c>
      <c r="C39" s="1122" t="s">
        <v>120</v>
      </c>
      <c r="D39" s="1123" t="s">
        <v>120</v>
      </c>
      <c r="E39" s="1124">
        <v>57250</v>
      </c>
      <c r="F39" s="1125">
        <v>1.39</v>
      </c>
      <c r="G39" s="1122">
        <v>5000</v>
      </c>
      <c r="H39" s="1126">
        <v>1.39</v>
      </c>
    </row>
    <row r="40" spans="2:8" ht="12.75">
      <c r="B40" s="1055" t="s">
        <v>188</v>
      </c>
      <c r="C40" s="1127">
        <v>20000</v>
      </c>
      <c r="D40" s="1128">
        <v>0.6911</v>
      </c>
      <c r="E40" s="1129">
        <v>0</v>
      </c>
      <c r="F40" s="1130" t="s">
        <v>120</v>
      </c>
      <c r="G40" s="1131">
        <v>50</v>
      </c>
      <c r="H40" s="1132">
        <v>2.6</v>
      </c>
    </row>
    <row r="41" spans="2:8" ht="12.75">
      <c r="B41" s="1055" t="s">
        <v>189</v>
      </c>
      <c r="C41" s="1127">
        <v>20000</v>
      </c>
      <c r="D41" s="1128">
        <v>0.67</v>
      </c>
      <c r="E41" s="1129">
        <v>0</v>
      </c>
      <c r="F41" s="1130" t="s">
        <v>120</v>
      </c>
      <c r="G41" s="1133" t="s">
        <v>120</v>
      </c>
      <c r="H41" s="1134" t="s">
        <v>120</v>
      </c>
    </row>
    <row r="42" spans="2:8" ht="12.75">
      <c r="B42" s="1055" t="s">
        <v>190</v>
      </c>
      <c r="C42" s="1135" t="s">
        <v>120</v>
      </c>
      <c r="D42" s="1123" t="s">
        <v>120</v>
      </c>
      <c r="E42" s="1136">
        <v>100000</v>
      </c>
      <c r="F42" s="1125">
        <v>0.87</v>
      </c>
      <c r="G42" s="1133" t="s">
        <v>120</v>
      </c>
      <c r="H42" s="1134" t="s">
        <v>120</v>
      </c>
    </row>
    <row r="43" spans="2:8" ht="12.75">
      <c r="B43" s="1055" t="s">
        <v>191</v>
      </c>
      <c r="C43" s="1127">
        <v>15000</v>
      </c>
      <c r="D43" s="1128">
        <v>0.21</v>
      </c>
      <c r="E43" s="1137">
        <v>26150</v>
      </c>
      <c r="F43" s="1130">
        <v>1.08</v>
      </c>
      <c r="G43" s="1133" t="s">
        <v>120</v>
      </c>
      <c r="H43" s="1134" t="s">
        <v>120</v>
      </c>
    </row>
    <row r="44" spans="2:8" ht="12.75">
      <c r="B44" s="1055" t="s">
        <v>192</v>
      </c>
      <c r="C44" s="1127">
        <v>20000</v>
      </c>
      <c r="D44" s="1128">
        <v>0.2</v>
      </c>
      <c r="E44" s="1137">
        <v>15000</v>
      </c>
      <c r="F44" s="1130">
        <v>0.81</v>
      </c>
      <c r="G44" s="1133">
        <v>2000</v>
      </c>
      <c r="H44" s="1138">
        <v>1.5999</v>
      </c>
    </row>
    <row r="45" spans="2:8" ht="12.75">
      <c r="B45" s="1055" t="s">
        <v>193</v>
      </c>
      <c r="C45" s="1127">
        <v>5000</v>
      </c>
      <c r="D45" s="1128">
        <v>0.69</v>
      </c>
      <c r="E45" s="1129">
        <v>60000</v>
      </c>
      <c r="F45" s="1130">
        <v>0.48</v>
      </c>
      <c r="G45" s="1133"/>
      <c r="H45" s="1132"/>
    </row>
    <row r="46" spans="2:8" ht="12.75">
      <c r="B46" s="1055" t="s">
        <v>194</v>
      </c>
      <c r="C46" s="1127">
        <v>5000</v>
      </c>
      <c r="D46" s="1128">
        <v>0.86</v>
      </c>
      <c r="E46" s="1137">
        <v>39100</v>
      </c>
      <c r="F46" s="1130">
        <v>0.39</v>
      </c>
      <c r="G46" s="1133"/>
      <c r="H46" s="1138"/>
    </row>
    <row r="47" spans="2:8" ht="12.75">
      <c r="B47" s="1055" t="s">
        <v>195</v>
      </c>
      <c r="C47" s="1127">
        <v>10000</v>
      </c>
      <c r="D47" s="1128">
        <v>0.72</v>
      </c>
      <c r="E47" s="1137">
        <v>0</v>
      </c>
      <c r="F47" s="1130" t="s">
        <v>120</v>
      </c>
      <c r="G47" s="1133"/>
      <c r="H47" s="1138"/>
    </row>
    <row r="48" spans="2:8" ht="12.75">
      <c r="B48" s="1055" t="s">
        <v>196</v>
      </c>
      <c r="C48" s="1127">
        <v>10000</v>
      </c>
      <c r="D48" s="1128">
        <v>0.79</v>
      </c>
      <c r="E48" s="1137">
        <v>0</v>
      </c>
      <c r="F48" s="1130" t="s">
        <v>120</v>
      </c>
      <c r="G48" s="1133"/>
      <c r="H48" s="1138"/>
    </row>
    <row r="49" spans="2:8" ht="12.75">
      <c r="B49" s="1055" t="s">
        <v>197</v>
      </c>
      <c r="C49" s="1135" t="s">
        <v>120</v>
      </c>
      <c r="D49" s="1123" t="s">
        <v>120</v>
      </c>
      <c r="E49" s="1137">
        <v>0</v>
      </c>
      <c r="F49" s="1130" t="s">
        <v>120</v>
      </c>
      <c r="G49" s="1133"/>
      <c r="H49" s="1138"/>
    </row>
    <row r="50" spans="2:8" ht="13.5" thickBot="1">
      <c r="B50" s="1139" t="s">
        <v>198</v>
      </c>
      <c r="C50" s="1140">
        <v>50000</v>
      </c>
      <c r="D50" s="1141">
        <v>0.24</v>
      </c>
      <c r="E50" s="1142">
        <v>0</v>
      </c>
      <c r="F50" s="1143" t="s">
        <v>120</v>
      </c>
      <c r="G50" s="1144"/>
      <c r="H50" s="1145"/>
    </row>
    <row r="51" spans="2:8" ht="14.25" thickBot="1" thickTop="1">
      <c r="B51" s="1146" t="s">
        <v>541</v>
      </c>
      <c r="C51" s="1147">
        <f>SUM(C39:C50)</f>
        <v>155000</v>
      </c>
      <c r="D51" s="1147">
        <v>0.45</v>
      </c>
      <c r="E51" s="1147">
        <f>SUM(E39:E50)</f>
        <v>297500</v>
      </c>
      <c r="F51" s="1147">
        <v>0.85</v>
      </c>
      <c r="G51" s="1147">
        <f>SUM(G39:G50)</f>
        <v>7050</v>
      </c>
      <c r="H51" s="1148"/>
    </row>
    <row r="52" spans="2:10" ht="15.75" customHeight="1" thickTop="1">
      <c r="B52" s="1731" t="s">
        <v>531</v>
      </c>
      <c r="C52" s="1724" t="s">
        <v>991</v>
      </c>
      <c r="D52" s="1725"/>
      <c r="E52" s="1725"/>
      <c r="F52" s="1726"/>
      <c r="G52" s="1149"/>
      <c r="H52" s="1149"/>
      <c r="J52" s="1150"/>
    </row>
    <row r="53" spans="2:8" ht="12.75">
      <c r="B53" s="1732"/>
      <c r="C53" s="1709" t="s">
        <v>992</v>
      </c>
      <c r="D53" s="1727"/>
      <c r="E53" s="1709" t="s">
        <v>993</v>
      </c>
      <c r="F53" s="1710"/>
      <c r="G53" s="1711"/>
      <c r="H53" s="1711"/>
    </row>
    <row r="54" spans="2:8" ht="12.75">
      <c r="B54" s="1732"/>
      <c r="C54" s="1718" t="s">
        <v>123</v>
      </c>
      <c r="D54" s="1719"/>
      <c r="E54" s="1720" t="s">
        <v>123</v>
      </c>
      <c r="F54" s="1721"/>
      <c r="G54" s="1151"/>
      <c r="H54" s="1152"/>
    </row>
    <row r="55" spans="2:8" ht="25.5">
      <c r="B55" s="1733"/>
      <c r="C55" s="1118" t="s">
        <v>84</v>
      </c>
      <c r="D55" s="1118" t="s">
        <v>990</v>
      </c>
      <c r="E55" s="1119" t="s">
        <v>84</v>
      </c>
      <c r="F55" s="1153" t="s">
        <v>994</v>
      </c>
      <c r="G55" s="1151"/>
      <c r="H55" s="1152"/>
    </row>
    <row r="56" spans="2:8" ht="12.75">
      <c r="B56" s="1055" t="s">
        <v>187</v>
      </c>
      <c r="C56" s="1133">
        <v>16450</v>
      </c>
      <c r="D56" s="1128">
        <v>0.30331276595744683</v>
      </c>
      <c r="E56" s="1129" t="s">
        <v>120</v>
      </c>
      <c r="F56" s="1154" t="s">
        <v>120</v>
      </c>
      <c r="G56" s="1155"/>
      <c r="H56" s="1156"/>
    </row>
    <row r="57" spans="2:8" ht="12.75">
      <c r="B57" s="1055" t="s">
        <v>188</v>
      </c>
      <c r="C57" s="1133">
        <v>10000</v>
      </c>
      <c r="D57" s="1128">
        <v>2.1015</v>
      </c>
      <c r="E57" s="1129">
        <v>10</v>
      </c>
      <c r="F57" s="1157">
        <v>3.7223</v>
      </c>
      <c r="G57" s="1158"/>
      <c r="H57" s="1159"/>
    </row>
    <row r="58" spans="2:8" ht="12.75">
      <c r="B58" s="1055" t="s">
        <v>189</v>
      </c>
      <c r="C58" s="1133" t="s">
        <v>120</v>
      </c>
      <c r="D58" s="1128" t="s">
        <v>120</v>
      </c>
      <c r="E58" s="1136" t="s">
        <v>120</v>
      </c>
      <c r="F58" s="1157" t="s">
        <v>120</v>
      </c>
      <c r="G58" s="1160"/>
      <c r="H58" s="1159"/>
    </row>
    <row r="59" spans="2:8" ht="12.75">
      <c r="B59" s="1055" t="s">
        <v>190</v>
      </c>
      <c r="C59" s="1133" t="s">
        <v>120</v>
      </c>
      <c r="D59" s="1128" t="s">
        <v>120</v>
      </c>
      <c r="E59" s="1136" t="s">
        <v>120</v>
      </c>
      <c r="F59" s="1157" t="s">
        <v>120</v>
      </c>
      <c r="G59" s="1155"/>
      <c r="H59" s="1161"/>
    </row>
    <row r="60" spans="2:8" ht="12.75">
      <c r="B60" s="1055" t="s">
        <v>191</v>
      </c>
      <c r="C60" s="1133" t="s">
        <v>120</v>
      </c>
      <c r="D60" s="1128" t="s">
        <v>120</v>
      </c>
      <c r="E60" s="1136" t="s">
        <v>120</v>
      </c>
      <c r="F60" s="1157" t="s">
        <v>120</v>
      </c>
      <c r="G60" s="1160"/>
      <c r="H60" s="1162"/>
    </row>
    <row r="61" spans="2:8" ht="12.75">
      <c r="B61" s="1055" t="s">
        <v>192</v>
      </c>
      <c r="C61" s="1133">
        <v>3350</v>
      </c>
      <c r="D61" s="1128">
        <v>0.889</v>
      </c>
      <c r="E61" s="1137">
        <v>5390</v>
      </c>
      <c r="F61" s="1157">
        <v>4.8719</v>
      </c>
      <c r="G61" s="1160"/>
      <c r="H61" s="1162"/>
    </row>
    <row r="62" spans="2:9" ht="12.75">
      <c r="B62" s="1055" t="s">
        <v>193</v>
      </c>
      <c r="C62" s="1133"/>
      <c r="D62" s="1128"/>
      <c r="E62" s="1129"/>
      <c r="F62" s="1157"/>
      <c r="G62" s="1160"/>
      <c r="H62" s="1159"/>
      <c r="I62" s="1163"/>
    </row>
    <row r="63" spans="2:9" ht="12.75">
      <c r="B63" s="1055" t="s">
        <v>194</v>
      </c>
      <c r="C63" s="1133"/>
      <c r="D63" s="1128"/>
      <c r="E63" s="1137"/>
      <c r="F63" s="1157"/>
      <c r="G63" s="1160"/>
      <c r="H63" s="1162"/>
      <c r="I63" s="1163"/>
    </row>
    <row r="64" spans="2:8" ht="12.75">
      <c r="B64" s="1055" t="s">
        <v>195</v>
      </c>
      <c r="C64" s="1133"/>
      <c r="D64" s="1128"/>
      <c r="E64" s="1137"/>
      <c r="F64" s="1157"/>
      <c r="G64" s="1160"/>
      <c r="H64" s="1162"/>
    </row>
    <row r="65" spans="2:8" ht="12.75">
      <c r="B65" s="1055" t="s">
        <v>196</v>
      </c>
      <c r="C65" s="1133"/>
      <c r="D65" s="1128"/>
      <c r="E65" s="1137"/>
      <c r="F65" s="1157"/>
      <c r="G65" s="1160"/>
      <c r="H65" s="1162"/>
    </row>
    <row r="66" spans="2:8" ht="12.75">
      <c r="B66" s="1055" t="s">
        <v>197</v>
      </c>
      <c r="C66" s="1164"/>
      <c r="D66" s="1123"/>
      <c r="E66" s="1137"/>
      <c r="F66" s="1157"/>
      <c r="G66" s="1160"/>
      <c r="H66" s="1162"/>
    </row>
    <row r="67" spans="2:9" ht="13.5" thickBot="1">
      <c r="B67" s="1139" t="s">
        <v>198</v>
      </c>
      <c r="C67" s="1144"/>
      <c r="D67" s="1141"/>
      <c r="E67" s="1142"/>
      <c r="F67" s="1165"/>
      <c r="G67" s="1160"/>
      <c r="H67" s="1161"/>
      <c r="I67" s="1163"/>
    </row>
    <row r="68" spans="2:9" ht="14.25" thickBot="1" thickTop="1">
      <c r="B68" s="1146" t="s">
        <v>541</v>
      </c>
      <c r="C68" s="1147">
        <f>SUM(C56:C67)</f>
        <v>29800</v>
      </c>
      <c r="D68" s="1147"/>
      <c r="E68" s="1147">
        <f>SUM(E56:E67)</f>
        <v>5400</v>
      </c>
      <c r="F68" s="1166"/>
      <c r="G68" s="1167"/>
      <c r="H68" s="1168"/>
      <c r="I68" s="1169"/>
    </row>
    <row r="69" ht="13.5" thickTop="1">
      <c r="B69" s="1170" t="s">
        <v>995</v>
      </c>
    </row>
  </sheetData>
  <sheetProtection/>
  <mergeCells count="27">
    <mergeCell ref="C54:D54"/>
    <mergeCell ref="E54:F54"/>
    <mergeCell ref="B36:B38"/>
    <mergeCell ref="C36:H36"/>
    <mergeCell ref="C37:D37"/>
    <mergeCell ref="E37:F37"/>
    <mergeCell ref="G37:H37"/>
    <mergeCell ref="B52:B55"/>
    <mergeCell ref="C52:F52"/>
    <mergeCell ref="C53:D53"/>
    <mergeCell ref="E53:F53"/>
    <mergeCell ref="G53:H53"/>
    <mergeCell ref="C20:H20"/>
    <mergeCell ref="I20:J20"/>
    <mergeCell ref="B21:B22"/>
    <mergeCell ref="C21:D21"/>
    <mergeCell ref="E21:F21"/>
    <mergeCell ref="G21:H21"/>
    <mergeCell ref="I21:J21"/>
    <mergeCell ref="B1:K1"/>
    <mergeCell ref="B2:K2"/>
    <mergeCell ref="C4:H4"/>
    <mergeCell ref="I4:K4"/>
    <mergeCell ref="B5:B6"/>
    <mergeCell ref="C5:D5"/>
    <mergeCell ref="E5:F5"/>
    <mergeCell ref="G5:H5"/>
  </mergeCells>
  <printOptions/>
  <pageMargins left="0.7" right="0.48" top="0.75" bottom="0.39" header="0.3" footer="0.3"/>
  <pageSetup horizontalDpi="600" verticalDpi="600" orientation="portrait" scale="65" r:id="rId1"/>
</worksheet>
</file>

<file path=xl/worksheets/sheet36.xml><?xml version="1.0" encoding="utf-8"?>
<worksheet xmlns="http://schemas.openxmlformats.org/spreadsheetml/2006/main" xmlns:r="http://schemas.openxmlformats.org/officeDocument/2006/relationships">
  <dimension ref="A1:T26"/>
  <sheetViews>
    <sheetView zoomScalePageLayoutView="0" workbookViewId="0" topLeftCell="A1">
      <selection activeCell="A1" sqref="A1:Q1"/>
    </sheetView>
  </sheetViews>
  <sheetFormatPr defaultColWidth="9.140625" defaultRowHeight="15"/>
  <cols>
    <col min="1" max="2" width="9.140625" style="1042" customWidth="1"/>
    <col min="3" max="3" width="10.00390625" style="1042" bestFit="1" customWidth="1"/>
    <col min="4" max="6" width="9.140625" style="1042" customWidth="1"/>
    <col min="7" max="7" width="10.00390625" style="1042" bestFit="1" customWidth="1"/>
    <col min="8" max="8" width="9.140625" style="1042" customWidth="1"/>
    <col min="9" max="9" width="10.00390625" style="1042" bestFit="1" customWidth="1"/>
    <col min="10" max="12" width="9.140625" style="1042" customWidth="1"/>
    <col min="13" max="13" width="10.00390625" style="1042" bestFit="1" customWidth="1"/>
    <col min="14" max="14" width="10.7109375" style="1042" bestFit="1" customWidth="1"/>
    <col min="15" max="15" width="9.8515625" style="1042" bestFit="1" customWidth="1"/>
    <col min="16" max="16" width="10.7109375" style="1042" bestFit="1" customWidth="1"/>
    <col min="17" max="16384" width="9.140625" style="1042" customWidth="1"/>
  </cols>
  <sheetData>
    <row r="1" spans="1:17" ht="12.75">
      <c r="A1" s="1695" t="s">
        <v>996</v>
      </c>
      <c r="B1" s="1695"/>
      <c r="C1" s="1695"/>
      <c r="D1" s="1695"/>
      <c r="E1" s="1695"/>
      <c r="F1" s="1695"/>
      <c r="G1" s="1695"/>
      <c r="H1" s="1695"/>
      <c r="I1" s="1695"/>
      <c r="J1" s="1695"/>
      <c r="K1" s="1695"/>
      <c r="L1" s="1695"/>
      <c r="M1" s="1695"/>
      <c r="N1" s="1695"/>
      <c r="O1" s="1695"/>
      <c r="P1" s="1695"/>
      <c r="Q1" s="1695"/>
    </row>
    <row r="2" spans="1:17" ht="15.75">
      <c r="A2" s="1696" t="s">
        <v>38</v>
      </c>
      <c r="B2" s="1696"/>
      <c r="C2" s="1696"/>
      <c r="D2" s="1696"/>
      <c r="E2" s="1696"/>
      <c r="F2" s="1696"/>
      <c r="G2" s="1696"/>
      <c r="H2" s="1696"/>
      <c r="I2" s="1696"/>
      <c r="J2" s="1696"/>
      <c r="K2" s="1696"/>
      <c r="L2" s="1696"/>
      <c r="M2" s="1696"/>
      <c r="N2" s="1696"/>
      <c r="O2" s="1696"/>
      <c r="P2" s="1696"/>
      <c r="Q2" s="1696"/>
    </row>
    <row r="3" spans="1:17" ht="13.5" thickBot="1">
      <c r="A3" s="1171"/>
      <c r="Q3" s="1172" t="s">
        <v>997</v>
      </c>
    </row>
    <row r="4" spans="1:17" s="1173" customFormat="1" ht="13.5" thickTop="1">
      <c r="A4" s="1734" t="s">
        <v>531</v>
      </c>
      <c r="B4" s="1736" t="s">
        <v>998</v>
      </c>
      <c r="C4" s="1737"/>
      <c r="D4" s="1737"/>
      <c r="E4" s="1737"/>
      <c r="F4" s="1737"/>
      <c r="G4" s="1737"/>
      <c r="H4" s="1737"/>
      <c r="I4" s="1737"/>
      <c r="J4" s="1737"/>
      <c r="K4" s="1737"/>
      <c r="L4" s="1737"/>
      <c r="M4" s="1738"/>
      <c r="N4" s="1739" t="s">
        <v>999</v>
      </c>
      <c r="O4" s="1737"/>
      <c r="P4" s="1737"/>
      <c r="Q4" s="1738"/>
    </row>
    <row r="5" spans="1:17" s="1173" customFormat="1" ht="12.75">
      <c r="A5" s="1735"/>
      <c r="B5" s="1740" t="s">
        <v>44</v>
      </c>
      <c r="C5" s="1741"/>
      <c r="D5" s="1741"/>
      <c r="E5" s="1741"/>
      <c r="F5" s="1741"/>
      <c r="G5" s="1741"/>
      <c r="H5" s="1740" t="s">
        <v>123</v>
      </c>
      <c r="I5" s="1741"/>
      <c r="J5" s="1741"/>
      <c r="K5" s="1741"/>
      <c r="L5" s="1741"/>
      <c r="M5" s="1741"/>
      <c r="N5" s="1742" t="s">
        <v>44</v>
      </c>
      <c r="O5" s="1743"/>
      <c r="P5" s="1746" t="s">
        <v>123</v>
      </c>
      <c r="Q5" s="1747"/>
    </row>
    <row r="6" spans="1:17" s="1173" customFormat="1" ht="12.75">
      <c r="A6" s="1735"/>
      <c r="B6" s="1750" t="s">
        <v>1000</v>
      </c>
      <c r="C6" s="1751"/>
      <c r="D6" s="1750" t="s">
        <v>1001</v>
      </c>
      <c r="E6" s="1751"/>
      <c r="F6" s="1752" t="s">
        <v>1002</v>
      </c>
      <c r="G6" s="1752"/>
      <c r="H6" s="1750" t="s">
        <v>1000</v>
      </c>
      <c r="I6" s="1751"/>
      <c r="J6" s="1750" t="s">
        <v>1001</v>
      </c>
      <c r="K6" s="1751"/>
      <c r="L6" s="1752" t="s">
        <v>1002</v>
      </c>
      <c r="M6" s="1752"/>
      <c r="N6" s="1744"/>
      <c r="O6" s="1745"/>
      <c r="P6" s="1748"/>
      <c r="Q6" s="1749"/>
    </row>
    <row r="7" spans="1:17" s="1173" customFormat="1" ht="12.75">
      <c r="A7" s="1735"/>
      <c r="B7" s="1174" t="s">
        <v>1003</v>
      </c>
      <c r="C7" s="1174" t="s">
        <v>1004</v>
      </c>
      <c r="D7" s="1174" t="s">
        <v>1003</v>
      </c>
      <c r="E7" s="1174" t="s">
        <v>1004</v>
      </c>
      <c r="F7" s="1174" t="s">
        <v>1003</v>
      </c>
      <c r="G7" s="1175" t="s">
        <v>1004</v>
      </c>
      <c r="H7" s="1174" t="s">
        <v>1003</v>
      </c>
      <c r="I7" s="1174" t="s">
        <v>1004</v>
      </c>
      <c r="J7" s="1174" t="s">
        <v>1003</v>
      </c>
      <c r="K7" s="1174" t="s">
        <v>1004</v>
      </c>
      <c r="L7" s="1174" t="s">
        <v>1003</v>
      </c>
      <c r="M7" s="1176" t="s">
        <v>1004</v>
      </c>
      <c r="N7" s="1177" t="s">
        <v>999</v>
      </c>
      <c r="O7" s="1178" t="s">
        <v>1005</v>
      </c>
      <c r="P7" s="1179" t="s">
        <v>999</v>
      </c>
      <c r="Q7" s="1180" t="s">
        <v>1005</v>
      </c>
    </row>
    <row r="8" spans="1:20" s="1173" customFormat="1" ht="12.75">
      <c r="A8" s="1055" t="s">
        <v>187</v>
      </c>
      <c r="B8" s="1181">
        <v>332.5</v>
      </c>
      <c r="C8" s="1182">
        <v>34039.025</v>
      </c>
      <c r="D8" s="1183">
        <v>0</v>
      </c>
      <c r="E8" s="1184">
        <v>0</v>
      </c>
      <c r="F8" s="1181">
        <v>332.5</v>
      </c>
      <c r="G8" s="1182">
        <v>34039.025</v>
      </c>
      <c r="H8" s="1182">
        <v>220.8</v>
      </c>
      <c r="I8" s="1185">
        <v>23629.293</v>
      </c>
      <c r="J8" s="1181">
        <v>0</v>
      </c>
      <c r="K8" s="1181">
        <v>0</v>
      </c>
      <c r="L8" s="1184">
        <f aca="true" t="shared" si="0" ref="L8:M13">H8-J8</f>
        <v>220.8</v>
      </c>
      <c r="M8" s="1186">
        <f t="shared" si="0"/>
        <v>23629.293</v>
      </c>
      <c r="N8" s="1187">
        <v>20502.489999999998</v>
      </c>
      <c r="O8" s="1188">
        <v>320</v>
      </c>
      <c r="P8" s="1189">
        <v>17436.95</v>
      </c>
      <c r="Q8" s="1190">
        <v>260</v>
      </c>
      <c r="S8" s="1191"/>
      <c r="T8" s="1191"/>
    </row>
    <row r="9" spans="1:19" s="1173" customFormat="1" ht="12.75">
      <c r="A9" s="1055" t="s">
        <v>188</v>
      </c>
      <c r="B9" s="1181">
        <v>376.9</v>
      </c>
      <c r="C9" s="1182">
        <v>39886.57000000001</v>
      </c>
      <c r="D9" s="1192">
        <v>0</v>
      </c>
      <c r="E9" s="1193">
        <v>0</v>
      </c>
      <c r="F9" s="1181">
        <v>376.9</v>
      </c>
      <c r="G9" s="1182">
        <v>39886.57000000001</v>
      </c>
      <c r="H9" s="1182">
        <v>316.7</v>
      </c>
      <c r="I9" s="1181">
        <v>33874</v>
      </c>
      <c r="J9" s="1181">
        <v>0</v>
      </c>
      <c r="K9" s="1181">
        <v>0</v>
      </c>
      <c r="L9" s="1184">
        <f t="shared" si="0"/>
        <v>316.7</v>
      </c>
      <c r="M9" s="1186">
        <f t="shared" si="0"/>
        <v>33874</v>
      </c>
      <c r="N9" s="1187">
        <v>14577.730000000001</v>
      </c>
      <c r="O9" s="1188">
        <v>220</v>
      </c>
      <c r="P9" s="1189">
        <v>25398.68</v>
      </c>
      <c r="Q9" s="1190">
        <v>380</v>
      </c>
      <c r="S9" s="1191"/>
    </row>
    <row r="10" spans="1:19" s="1173" customFormat="1" ht="12.75">
      <c r="A10" s="1055" t="s">
        <v>189</v>
      </c>
      <c r="B10" s="1181">
        <v>416.5</v>
      </c>
      <c r="C10" s="1182">
        <v>43534.91575</v>
      </c>
      <c r="D10" s="1192">
        <v>0</v>
      </c>
      <c r="E10" s="1193">
        <v>0</v>
      </c>
      <c r="F10" s="1181">
        <v>416.5</v>
      </c>
      <c r="G10" s="1182">
        <v>43534.91575</v>
      </c>
      <c r="H10" s="1182">
        <v>388.40000000000003</v>
      </c>
      <c r="I10" s="1181">
        <v>41431.7385</v>
      </c>
      <c r="J10" s="1181">
        <v>0</v>
      </c>
      <c r="K10" s="1181">
        <v>0</v>
      </c>
      <c r="L10" s="1184">
        <f t="shared" si="0"/>
        <v>388.40000000000003</v>
      </c>
      <c r="M10" s="1186">
        <f t="shared" si="0"/>
        <v>41431.7385</v>
      </c>
      <c r="N10" s="1194">
        <v>3920.35</v>
      </c>
      <c r="O10" s="1195">
        <v>60</v>
      </c>
      <c r="P10" s="1196">
        <v>17327.564</v>
      </c>
      <c r="Q10" s="1197">
        <v>260</v>
      </c>
      <c r="S10" s="1191"/>
    </row>
    <row r="11" spans="1:17" s="1173" customFormat="1" ht="12.75">
      <c r="A11" s="1055" t="s">
        <v>190</v>
      </c>
      <c r="B11" s="1181">
        <v>350.5</v>
      </c>
      <c r="C11" s="1182">
        <v>36816.6</v>
      </c>
      <c r="D11" s="1192">
        <v>0</v>
      </c>
      <c r="E11" s="1193">
        <v>0</v>
      </c>
      <c r="F11" s="1181">
        <v>350.5</v>
      </c>
      <c r="G11" s="1182">
        <v>36816.6</v>
      </c>
      <c r="H11" s="1182">
        <v>364.4</v>
      </c>
      <c r="I11" s="1181">
        <v>38936.5</v>
      </c>
      <c r="J11" s="1181">
        <v>0</v>
      </c>
      <c r="K11" s="1181">
        <v>0</v>
      </c>
      <c r="L11" s="1184">
        <f t="shared" si="0"/>
        <v>364.4</v>
      </c>
      <c r="M11" s="1186">
        <f t="shared" si="0"/>
        <v>38936.5</v>
      </c>
      <c r="N11" s="1194">
        <v>10494.960000000001</v>
      </c>
      <c r="O11" s="1195">
        <v>160</v>
      </c>
      <c r="P11" s="1196">
        <v>26715.894</v>
      </c>
      <c r="Q11" s="1197">
        <v>400</v>
      </c>
    </row>
    <row r="12" spans="1:17" s="1173" customFormat="1" ht="12.75">
      <c r="A12" s="1055" t="s">
        <v>191</v>
      </c>
      <c r="B12" s="1181">
        <v>399.75</v>
      </c>
      <c r="C12" s="1182">
        <v>42556.17225</v>
      </c>
      <c r="D12" s="1192">
        <v>0</v>
      </c>
      <c r="E12" s="1193">
        <v>0</v>
      </c>
      <c r="F12" s="1181">
        <v>399.75</v>
      </c>
      <c r="G12" s="1182">
        <v>42556.17225</v>
      </c>
      <c r="H12" s="1182">
        <v>348.3625</v>
      </c>
      <c r="I12" s="1181">
        <v>37894.31125</v>
      </c>
      <c r="J12" s="1181">
        <v>0</v>
      </c>
      <c r="K12" s="1181">
        <v>0</v>
      </c>
      <c r="L12" s="1184">
        <f t="shared" si="0"/>
        <v>348.3625</v>
      </c>
      <c r="M12" s="1186">
        <f t="shared" si="0"/>
        <v>37894.31125</v>
      </c>
      <c r="N12" s="1194">
        <v>19977.3</v>
      </c>
      <c r="O12" s="1195">
        <v>300</v>
      </c>
      <c r="P12" s="1196">
        <v>17714.03</v>
      </c>
      <c r="Q12" s="1197">
        <v>260</v>
      </c>
    </row>
    <row r="13" spans="1:17" s="1173" customFormat="1" ht="12.75">
      <c r="A13" s="1055" t="s">
        <v>192</v>
      </c>
      <c r="B13" s="1181">
        <v>349.925</v>
      </c>
      <c r="C13" s="1182">
        <v>37301.54475</v>
      </c>
      <c r="D13" s="1192">
        <v>0</v>
      </c>
      <c r="E13" s="1193">
        <v>0</v>
      </c>
      <c r="F13" s="1181">
        <v>349.925</v>
      </c>
      <c r="G13" s="1182">
        <v>37301.54475</v>
      </c>
      <c r="H13" s="1182">
        <v>400.59</v>
      </c>
      <c r="I13" s="1181">
        <v>43581</v>
      </c>
      <c r="J13" s="1181">
        <v>0</v>
      </c>
      <c r="K13" s="1181">
        <v>0</v>
      </c>
      <c r="L13" s="1184">
        <f t="shared" si="0"/>
        <v>400.59</v>
      </c>
      <c r="M13" s="1186">
        <f t="shared" si="0"/>
        <v>43581</v>
      </c>
      <c r="N13" s="1194">
        <v>18644.694000000003</v>
      </c>
      <c r="O13" s="1195">
        <v>280</v>
      </c>
      <c r="P13" s="1196">
        <v>28516.7</v>
      </c>
      <c r="Q13" s="1197">
        <v>420</v>
      </c>
    </row>
    <row r="14" spans="1:17" s="1173" customFormat="1" ht="12.75">
      <c r="A14" s="1055" t="s">
        <v>193</v>
      </c>
      <c r="B14" s="1198">
        <v>318.02500000000003</v>
      </c>
      <c r="C14" s="1182">
        <v>34486.87075</v>
      </c>
      <c r="D14" s="1192">
        <v>0</v>
      </c>
      <c r="E14" s="1193">
        <v>0</v>
      </c>
      <c r="F14" s="1181">
        <v>318.02500000000003</v>
      </c>
      <c r="G14" s="1182">
        <v>34486.87075</v>
      </c>
      <c r="H14" s="1182"/>
      <c r="I14" s="1181"/>
      <c r="J14" s="1181"/>
      <c r="K14" s="1182"/>
      <c r="L14" s="1181"/>
      <c r="M14" s="1186"/>
      <c r="N14" s="1194">
        <v>24380.4</v>
      </c>
      <c r="O14" s="1195">
        <v>380</v>
      </c>
      <c r="P14" s="1196"/>
      <c r="Q14" s="1197"/>
    </row>
    <row r="15" spans="1:17" s="1173" customFormat="1" ht="12.75">
      <c r="A15" s="1055" t="s">
        <v>194</v>
      </c>
      <c r="B15" s="1198">
        <v>346.25</v>
      </c>
      <c r="C15" s="1182">
        <v>37711.87299999999</v>
      </c>
      <c r="D15" s="1192">
        <v>0</v>
      </c>
      <c r="E15" s="1193">
        <v>0</v>
      </c>
      <c r="F15" s="1181">
        <v>346.25</v>
      </c>
      <c r="G15" s="1182">
        <v>37711.87299999999</v>
      </c>
      <c r="H15" s="1181"/>
      <c r="I15" s="1181"/>
      <c r="J15" s="1181"/>
      <c r="K15" s="1182"/>
      <c r="L15" s="1181"/>
      <c r="M15" s="1186"/>
      <c r="N15" s="1194">
        <v>17732.1</v>
      </c>
      <c r="O15" s="1195">
        <v>260</v>
      </c>
      <c r="P15" s="1196"/>
      <c r="Q15" s="1197"/>
    </row>
    <row r="16" spans="1:17" s="1173" customFormat="1" ht="12.75">
      <c r="A16" s="1055" t="s">
        <v>195</v>
      </c>
      <c r="B16" s="1199">
        <v>406.59999999999997</v>
      </c>
      <c r="C16" s="1200">
        <v>43327.5275</v>
      </c>
      <c r="D16" s="1192">
        <v>0</v>
      </c>
      <c r="E16" s="1193">
        <v>0</v>
      </c>
      <c r="F16" s="1181">
        <v>406.59999999999997</v>
      </c>
      <c r="G16" s="1182">
        <v>43327.5275</v>
      </c>
      <c r="H16" s="1201"/>
      <c r="I16" s="1201"/>
      <c r="J16" s="1181"/>
      <c r="K16" s="1182"/>
      <c r="L16" s="1181"/>
      <c r="M16" s="1186"/>
      <c r="N16" s="1202">
        <v>33357.2</v>
      </c>
      <c r="O16" s="1203">
        <v>500</v>
      </c>
      <c r="P16" s="1196"/>
      <c r="Q16" s="1197"/>
    </row>
    <row r="17" spans="1:17" s="1173" customFormat="1" ht="12.75">
      <c r="A17" s="1055" t="s">
        <v>196</v>
      </c>
      <c r="B17" s="1199">
        <v>416.59999999999997</v>
      </c>
      <c r="C17" s="1200">
        <v>42584.382000000005</v>
      </c>
      <c r="D17" s="1192">
        <v>0</v>
      </c>
      <c r="E17" s="1193">
        <v>0</v>
      </c>
      <c r="F17" s="1181">
        <v>416.59999999999997</v>
      </c>
      <c r="G17" s="1182">
        <v>42584.382000000005</v>
      </c>
      <c r="H17" s="1182"/>
      <c r="I17" s="1181"/>
      <c r="J17" s="1181"/>
      <c r="K17" s="1182"/>
      <c r="L17" s="1181"/>
      <c r="M17" s="1186"/>
      <c r="N17" s="1202">
        <v>21290.109999999997</v>
      </c>
      <c r="O17" s="1203">
        <v>320</v>
      </c>
      <c r="P17" s="1196"/>
      <c r="Q17" s="1197"/>
    </row>
    <row r="18" spans="1:17" s="1173" customFormat="1" ht="12.75">
      <c r="A18" s="1055" t="s">
        <v>197</v>
      </c>
      <c r="B18" s="1181">
        <v>295.2825</v>
      </c>
      <c r="C18" s="1182">
        <v>31654.406974999998</v>
      </c>
      <c r="D18" s="1192">
        <v>0</v>
      </c>
      <c r="E18" s="1193">
        <v>0</v>
      </c>
      <c r="F18" s="1181">
        <v>295.2825</v>
      </c>
      <c r="G18" s="1182">
        <v>31654.406974999998</v>
      </c>
      <c r="H18" s="1182"/>
      <c r="I18" s="1181"/>
      <c r="J18" s="1181"/>
      <c r="K18" s="1182"/>
      <c r="L18" s="1181"/>
      <c r="M18" s="1186"/>
      <c r="N18" s="1194">
        <v>21470.559999999998</v>
      </c>
      <c r="O18" s="1195">
        <v>320</v>
      </c>
      <c r="P18" s="1196"/>
      <c r="Q18" s="1197"/>
    </row>
    <row r="19" spans="1:19" s="1173" customFormat="1" ht="12.75">
      <c r="A19" s="1069" t="s">
        <v>198</v>
      </c>
      <c r="B19" s="1204">
        <v>440.438</v>
      </c>
      <c r="C19" s="1205">
        <v>47450.159</v>
      </c>
      <c r="D19" s="1206"/>
      <c r="E19" s="1193"/>
      <c r="F19" s="1204">
        <v>440.438</v>
      </c>
      <c r="G19" s="1207">
        <v>47450.159</v>
      </c>
      <c r="H19" s="1205"/>
      <c r="I19" s="1204"/>
      <c r="J19" s="1181"/>
      <c r="K19" s="1181"/>
      <c r="L19" s="1181"/>
      <c r="M19" s="1186"/>
      <c r="N19" s="1208">
        <v>18896.420000000002</v>
      </c>
      <c r="O19" s="1209">
        <v>280</v>
      </c>
      <c r="P19" s="1210"/>
      <c r="Q19" s="1211"/>
      <c r="S19" s="1212"/>
    </row>
    <row r="20" spans="1:19" s="1173" customFormat="1" ht="13.5" thickBot="1">
      <c r="A20" s="1213" t="s">
        <v>541</v>
      </c>
      <c r="B20" s="1214">
        <f aca="true" t="shared" si="1" ref="B20:O20">SUM(B8:B19)</f>
        <v>4449.2705000000005</v>
      </c>
      <c r="C20" s="1214">
        <f t="shared" si="1"/>
        <v>471350.0469749999</v>
      </c>
      <c r="D20" s="1215">
        <f t="shared" si="1"/>
        <v>0</v>
      </c>
      <c r="E20" s="1215">
        <f t="shared" si="1"/>
        <v>0</v>
      </c>
      <c r="F20" s="1216">
        <f t="shared" si="1"/>
        <v>4449.2705000000005</v>
      </c>
      <c r="G20" s="1217">
        <f t="shared" si="1"/>
        <v>471350.0469749999</v>
      </c>
      <c r="H20" s="1214">
        <f t="shared" si="1"/>
        <v>2039.2525</v>
      </c>
      <c r="I20" s="1215">
        <f t="shared" si="1"/>
        <v>219346.84275</v>
      </c>
      <c r="J20" s="1215">
        <f t="shared" si="1"/>
        <v>0</v>
      </c>
      <c r="K20" s="1215">
        <f t="shared" si="1"/>
        <v>0</v>
      </c>
      <c r="L20" s="1214">
        <f t="shared" si="1"/>
        <v>2039.2525</v>
      </c>
      <c r="M20" s="1218">
        <f t="shared" si="1"/>
        <v>219346.84275</v>
      </c>
      <c r="N20" s="1219">
        <f t="shared" si="1"/>
        <v>225244.31399999998</v>
      </c>
      <c r="O20" s="1219">
        <f t="shared" si="1"/>
        <v>3400</v>
      </c>
      <c r="P20" s="1219">
        <f>SUM(P8:P19)</f>
        <v>133109.818</v>
      </c>
      <c r="Q20" s="1220">
        <f>SUM(Q8:Q19)</f>
        <v>1980</v>
      </c>
      <c r="S20" s="1212"/>
    </row>
    <row r="21" s="1173" customFormat="1" ht="13.5" thickTop="1">
      <c r="S21" s="1212"/>
    </row>
    <row r="22" spans="6:19" s="1173" customFormat="1" ht="12.75">
      <c r="F22" s="1221"/>
      <c r="G22" s="1221"/>
      <c r="H22" s="1222"/>
      <c r="I22" s="1222"/>
      <c r="J22" s="1221"/>
      <c r="K22" s="1221"/>
      <c r="L22" s="1221"/>
      <c r="M22" s="1221"/>
      <c r="N22" s="1221"/>
      <c r="O22" s="1221"/>
      <c r="P22" s="1212"/>
      <c r="S22" s="1212"/>
    </row>
    <row r="23" spans="8:16" ht="12.75">
      <c r="H23" s="1223"/>
      <c r="I23" s="1223"/>
      <c r="N23" s="1224"/>
      <c r="P23" s="1224"/>
    </row>
    <row r="24" ht="12.75">
      <c r="P24" s="1212"/>
    </row>
    <row r="25" ht="12.75">
      <c r="N25" s="1225"/>
    </row>
    <row r="26" ht="12.75">
      <c r="N26" s="1226"/>
    </row>
  </sheetData>
  <sheetProtection/>
  <mergeCells count="15">
    <mergeCell ref="D6:E6"/>
    <mergeCell ref="F6:G6"/>
    <mergeCell ref="H6:I6"/>
    <mergeCell ref="J6:K6"/>
    <mergeCell ref="L6:M6"/>
    <mergeCell ref="A1:Q1"/>
    <mergeCell ref="A2:Q2"/>
    <mergeCell ref="A4:A7"/>
    <mergeCell ref="B4:M4"/>
    <mergeCell ref="N4:Q4"/>
    <mergeCell ref="B5:G5"/>
    <mergeCell ref="H5:M5"/>
    <mergeCell ref="N5:O6"/>
    <mergeCell ref="P5:Q6"/>
    <mergeCell ref="B6:C6"/>
  </mergeCells>
  <printOptions/>
  <pageMargins left="0.7" right="0.7" top="0.75" bottom="0.75" header="0.3" footer="0.3"/>
  <pageSetup horizontalDpi="600" verticalDpi="600" orientation="portrait" scale="55" r:id="rId1"/>
</worksheet>
</file>

<file path=xl/worksheets/sheet37.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I1"/>
    </sheetView>
  </sheetViews>
  <sheetFormatPr defaultColWidth="9.140625" defaultRowHeight="15"/>
  <cols>
    <col min="1" max="1" width="9.140625" style="204" customWidth="1"/>
    <col min="2" max="2" width="10.00390625" style="204" bestFit="1" customWidth="1"/>
    <col min="3" max="3" width="9.140625" style="204" customWidth="1"/>
    <col min="4" max="4" width="10.00390625" style="204" bestFit="1" customWidth="1"/>
    <col min="5" max="5" width="9.140625" style="204" customWidth="1"/>
    <col min="6" max="6" width="10.00390625" style="204" bestFit="1" customWidth="1"/>
    <col min="7" max="7" width="9.140625" style="204" customWidth="1"/>
    <col min="8" max="8" width="10.00390625" style="204" bestFit="1" customWidth="1"/>
    <col min="9" max="16384" width="9.140625" style="204" customWidth="1"/>
  </cols>
  <sheetData>
    <row r="1" spans="1:13" ht="12.75">
      <c r="A1" s="1695" t="s">
        <v>1006</v>
      </c>
      <c r="B1" s="1695"/>
      <c r="C1" s="1695"/>
      <c r="D1" s="1695"/>
      <c r="E1" s="1695"/>
      <c r="F1" s="1695"/>
      <c r="G1" s="1695"/>
      <c r="H1" s="1695"/>
      <c r="I1" s="1695"/>
      <c r="J1" s="1227"/>
      <c r="K1" s="1227"/>
      <c r="L1" s="1695"/>
      <c r="M1" s="1695"/>
    </row>
    <row r="2" spans="1:13" ht="12.75">
      <c r="A2" s="1695" t="s">
        <v>40</v>
      </c>
      <c r="B2" s="1695"/>
      <c r="C2" s="1695"/>
      <c r="D2" s="1695"/>
      <c r="E2" s="1695"/>
      <c r="F2" s="1695"/>
      <c r="G2" s="1695"/>
      <c r="H2" s="1695"/>
      <c r="I2" s="1695"/>
      <c r="J2" s="1227"/>
      <c r="K2" s="1227"/>
      <c r="L2" s="1040"/>
      <c r="M2" s="1040"/>
    </row>
    <row r="3" spans="1:9" ht="13.5" thickBot="1">
      <c r="A3" s="1228"/>
      <c r="B3" s="1228"/>
      <c r="C3" s="1228"/>
      <c r="D3" s="1228"/>
      <c r="E3" s="1228"/>
      <c r="F3" s="1228"/>
      <c r="G3" s="1228"/>
      <c r="H3" s="1758" t="s">
        <v>61</v>
      </c>
      <c r="I3" s="1758"/>
    </row>
    <row r="4" spans="1:9" ht="16.5" thickTop="1">
      <c r="A4" s="1759" t="s">
        <v>531</v>
      </c>
      <c r="B4" s="1760" t="s">
        <v>1007</v>
      </c>
      <c r="C4" s="1760"/>
      <c r="D4" s="1760"/>
      <c r="E4" s="1761"/>
      <c r="F4" s="1760" t="s">
        <v>1008</v>
      </c>
      <c r="G4" s="1760"/>
      <c r="H4" s="1760"/>
      <c r="I4" s="1761"/>
    </row>
    <row r="5" spans="1:9" ht="12.75">
      <c r="A5" s="1701"/>
      <c r="B5" s="1703" t="s">
        <v>44</v>
      </c>
      <c r="C5" s="1704"/>
      <c r="D5" s="1707" t="s">
        <v>123</v>
      </c>
      <c r="E5" s="1753"/>
      <c r="F5" s="1754" t="s">
        <v>44</v>
      </c>
      <c r="G5" s="1755"/>
      <c r="H5" s="1756" t="s">
        <v>123</v>
      </c>
      <c r="I5" s="1757"/>
    </row>
    <row r="6" spans="1:10" ht="12.75">
      <c r="A6" s="1702"/>
      <c r="B6" s="1229" t="s">
        <v>84</v>
      </c>
      <c r="C6" s="1230" t="s">
        <v>1009</v>
      </c>
      <c r="D6" s="1231" t="s">
        <v>84</v>
      </c>
      <c r="E6" s="1232" t="s">
        <v>1009</v>
      </c>
      <c r="F6" s="1229" t="s">
        <v>84</v>
      </c>
      <c r="G6" s="1233" t="s">
        <v>1009</v>
      </c>
      <c r="H6" s="1229" t="s">
        <v>84</v>
      </c>
      <c r="I6" s="1232" t="s">
        <v>1009</v>
      </c>
      <c r="J6" s="46"/>
    </row>
    <row r="7" spans="1:10" ht="12.75">
      <c r="A7" s="1234" t="s">
        <v>187</v>
      </c>
      <c r="B7" s="1235">
        <v>54163.06</v>
      </c>
      <c r="C7" s="1236">
        <v>0.7392803128066334</v>
      </c>
      <c r="D7" s="1235">
        <v>74532.06</v>
      </c>
      <c r="E7" s="1237">
        <v>0.8235</v>
      </c>
      <c r="F7" s="1238">
        <v>10386.87</v>
      </c>
      <c r="G7" s="1239">
        <v>3.09</v>
      </c>
      <c r="H7" s="1201">
        <v>26350.12</v>
      </c>
      <c r="I7" s="1240">
        <v>3.1572</v>
      </c>
      <c r="J7" s="223"/>
    </row>
    <row r="8" spans="1:10" ht="12.75">
      <c r="A8" s="1234" t="s">
        <v>188</v>
      </c>
      <c r="B8" s="1235">
        <v>87216.62</v>
      </c>
      <c r="C8" s="1236">
        <v>1.45</v>
      </c>
      <c r="D8" s="1235">
        <v>93260.44</v>
      </c>
      <c r="E8" s="1237">
        <v>2.56</v>
      </c>
      <c r="F8" s="1238">
        <v>3614.8099999999995</v>
      </c>
      <c r="G8" s="1239">
        <v>2.71</v>
      </c>
      <c r="H8" s="1201">
        <v>19240.13</v>
      </c>
      <c r="I8" s="1240">
        <v>3.5777</v>
      </c>
      <c r="J8" s="223"/>
    </row>
    <row r="9" spans="1:10" ht="12.75">
      <c r="A9" s="1234" t="s">
        <v>189</v>
      </c>
      <c r="B9" s="1241">
        <v>44212.16</v>
      </c>
      <c r="C9" s="1236">
        <v>0.64</v>
      </c>
      <c r="D9" s="1235">
        <v>112777.51000000001</v>
      </c>
      <c r="E9" s="1237">
        <v>3.2654353261213163</v>
      </c>
      <c r="F9" s="1242">
        <v>4310.22</v>
      </c>
      <c r="G9" s="1239">
        <v>2.1</v>
      </c>
      <c r="H9" s="1201">
        <v>42780.54</v>
      </c>
      <c r="I9" s="1240">
        <v>4.127692972225222</v>
      </c>
      <c r="J9" s="223"/>
    </row>
    <row r="10" spans="1:9" ht="12.75">
      <c r="A10" s="1234" t="s">
        <v>190</v>
      </c>
      <c r="B10" s="1241">
        <v>45909.37</v>
      </c>
      <c r="C10" s="1236">
        <v>0.36</v>
      </c>
      <c r="D10" s="1235">
        <v>119761.42000000001</v>
      </c>
      <c r="E10" s="1237">
        <v>3.589799225401636</v>
      </c>
      <c r="F10" s="1242">
        <v>5389.099999999999</v>
      </c>
      <c r="G10" s="1239">
        <v>1.49</v>
      </c>
      <c r="H10" s="1201">
        <v>32375.370000000003</v>
      </c>
      <c r="I10" s="1240">
        <v>5.084007451436077</v>
      </c>
    </row>
    <row r="11" spans="1:9" ht="12.75">
      <c r="A11" s="1234" t="s">
        <v>191</v>
      </c>
      <c r="B11" s="1241">
        <v>86020.75</v>
      </c>
      <c r="C11" s="1236">
        <v>0.82</v>
      </c>
      <c r="D11" s="1235">
        <v>86370.65</v>
      </c>
      <c r="E11" s="1237">
        <v>2.672718214439743</v>
      </c>
      <c r="F11" s="1241">
        <v>7079.22</v>
      </c>
      <c r="G11" s="1239">
        <v>1.5</v>
      </c>
      <c r="H11" s="1201">
        <v>31129.22</v>
      </c>
      <c r="I11" s="1240">
        <v>5.2248389755991305</v>
      </c>
    </row>
    <row r="12" spans="1:9" ht="12.75">
      <c r="A12" s="1234" t="s">
        <v>192</v>
      </c>
      <c r="B12" s="1241">
        <v>93480.62</v>
      </c>
      <c r="C12" s="1236">
        <v>0.26</v>
      </c>
      <c r="D12" s="1235">
        <v>108890.69</v>
      </c>
      <c r="E12" s="1237">
        <v>2.71</v>
      </c>
      <c r="F12" s="1241">
        <v>3969.74</v>
      </c>
      <c r="G12" s="1239">
        <v>1.21</v>
      </c>
      <c r="H12" s="1201">
        <v>46055.28</v>
      </c>
      <c r="I12" s="1240">
        <v>5.53</v>
      </c>
    </row>
    <row r="13" spans="1:9" ht="12.75">
      <c r="A13" s="1234" t="s">
        <v>193</v>
      </c>
      <c r="B13" s="1241">
        <v>37572.03</v>
      </c>
      <c r="C13" s="1236">
        <v>0.22</v>
      </c>
      <c r="D13" s="1235"/>
      <c r="E13" s="1237"/>
      <c r="F13" s="1241">
        <v>3770.02</v>
      </c>
      <c r="G13" s="1239">
        <v>1.01</v>
      </c>
      <c r="H13" s="1243"/>
      <c r="I13" s="1240"/>
    </row>
    <row r="14" spans="1:9" ht="12.75">
      <c r="A14" s="1234" t="s">
        <v>194</v>
      </c>
      <c r="B14" s="1244">
        <v>75260.85</v>
      </c>
      <c r="C14" s="1236">
        <v>0.42</v>
      </c>
      <c r="D14" s="1235"/>
      <c r="E14" s="1237"/>
      <c r="F14" s="1241">
        <v>6680.02</v>
      </c>
      <c r="G14" s="1239">
        <v>0.98</v>
      </c>
      <c r="H14" s="1243"/>
      <c r="I14" s="1240"/>
    </row>
    <row r="15" spans="1:9" ht="12.75">
      <c r="A15" s="1234" t="s">
        <v>195</v>
      </c>
      <c r="B15" s="1244">
        <v>116403.53</v>
      </c>
      <c r="C15" s="1236">
        <v>1.59</v>
      </c>
      <c r="D15" s="1235"/>
      <c r="E15" s="1237"/>
      <c r="F15" s="1244">
        <v>16270</v>
      </c>
      <c r="G15" s="1245">
        <v>1.52</v>
      </c>
      <c r="H15" s="1243"/>
      <c r="I15" s="1240"/>
    </row>
    <row r="16" spans="1:9" ht="12.75">
      <c r="A16" s="1234" t="s">
        <v>196</v>
      </c>
      <c r="B16" s="1244">
        <v>137484.17</v>
      </c>
      <c r="C16" s="1236">
        <v>3.44</v>
      </c>
      <c r="D16" s="1235"/>
      <c r="E16" s="1237"/>
      <c r="F16" s="1244">
        <v>11660.02</v>
      </c>
      <c r="G16" s="1245">
        <v>2.75</v>
      </c>
      <c r="H16" s="1243"/>
      <c r="I16" s="1240"/>
    </row>
    <row r="17" spans="1:9" ht="12.75">
      <c r="A17" s="1234" t="s">
        <v>197</v>
      </c>
      <c r="B17" s="1244">
        <v>84443.89</v>
      </c>
      <c r="C17" s="1236">
        <v>0.36</v>
      </c>
      <c r="D17" s="1235"/>
      <c r="E17" s="1237"/>
      <c r="F17" s="1244">
        <v>21690.04</v>
      </c>
      <c r="G17" s="1245">
        <v>2.55</v>
      </c>
      <c r="H17" s="1243"/>
      <c r="I17" s="1240"/>
    </row>
    <row r="18" spans="1:9" ht="12.75">
      <c r="A18" s="1246" t="s">
        <v>198</v>
      </c>
      <c r="B18" s="1247">
        <v>99550.12</v>
      </c>
      <c r="C18" s="1248">
        <v>0.69</v>
      </c>
      <c r="D18" s="1249"/>
      <c r="E18" s="1250"/>
      <c r="F18" s="1247">
        <v>34244.23</v>
      </c>
      <c r="G18" s="1251">
        <v>3.25</v>
      </c>
      <c r="H18" s="1243"/>
      <c r="I18" s="1240"/>
    </row>
    <row r="19" spans="1:9" ht="13.5" thickBot="1">
      <c r="A19" s="1252" t="s">
        <v>541</v>
      </c>
      <c r="B19" s="1253">
        <f>SUM(B7:B18)</f>
        <v>961717.17</v>
      </c>
      <c r="C19" s="1254">
        <v>1.15</v>
      </c>
      <c r="D19" s="1255">
        <f>SUM(D7:D18)</f>
        <v>595592.77</v>
      </c>
      <c r="E19" s="1256"/>
      <c r="F19" s="1257">
        <f>SUM(F7:F18)</f>
        <v>129064.29000000001</v>
      </c>
      <c r="G19" s="1258">
        <v>2.39</v>
      </c>
      <c r="H19" s="1259">
        <f>SUM(H7:H18)</f>
        <v>197930.66</v>
      </c>
      <c r="I19" s="1256"/>
    </row>
    <row r="20" ht="13.5" thickTop="1">
      <c r="A20" s="587" t="s">
        <v>1010</v>
      </c>
    </row>
    <row r="21" ht="12.75">
      <c r="A21" s="587"/>
    </row>
    <row r="25" ht="12.75">
      <c r="B25" s="1260"/>
    </row>
  </sheetData>
  <sheetProtection/>
  <mergeCells count="11">
    <mergeCell ref="F4:I4"/>
    <mergeCell ref="B5:C5"/>
    <mergeCell ref="D5:E5"/>
    <mergeCell ref="F5:G5"/>
    <mergeCell ref="H5:I5"/>
    <mergeCell ref="A1:I1"/>
    <mergeCell ref="L1:M1"/>
    <mergeCell ref="A2:I2"/>
    <mergeCell ref="H3:I3"/>
    <mergeCell ref="A4:A6"/>
    <mergeCell ref="B4:E4"/>
  </mergeCells>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AZ69"/>
  <sheetViews>
    <sheetView zoomScalePageLayoutView="0" workbookViewId="0" topLeftCell="A1">
      <selection activeCell="A1" sqref="A1:AX1"/>
    </sheetView>
  </sheetViews>
  <sheetFormatPr defaultColWidth="9.140625" defaultRowHeight="15"/>
  <cols>
    <col min="1" max="2" width="9.140625" style="583" customWidth="1"/>
    <col min="3" max="3" width="27.00390625" style="583" bestFit="1" customWidth="1"/>
    <col min="4" max="7" width="0" style="583" hidden="1" customWidth="1"/>
    <col min="8" max="8" width="9.140625" style="583" customWidth="1"/>
    <col min="9" max="19" width="0" style="583" hidden="1" customWidth="1"/>
    <col min="20" max="20" width="9.140625" style="583" customWidth="1"/>
    <col min="21" max="31" width="0" style="583" hidden="1" customWidth="1"/>
    <col min="32" max="32" width="9.140625" style="583" customWidth="1"/>
    <col min="33" max="33" width="0" style="583" hidden="1" customWidth="1"/>
    <col min="34" max="37" width="9.140625" style="583" hidden="1" customWidth="1"/>
    <col min="38" max="38" width="9.140625" style="583" customWidth="1"/>
    <col min="39" max="43" width="9.140625" style="583" hidden="1" customWidth="1"/>
    <col min="44" max="45" width="9.140625" style="583" customWidth="1"/>
    <col min="46" max="50" width="12.00390625" style="583" customWidth="1"/>
    <col min="51" max="16384" width="9.140625" style="583" customWidth="1"/>
  </cols>
  <sheetData>
    <row r="1" spans="1:50" ht="15.75">
      <c r="A1" s="1763" t="s">
        <v>1011</v>
      </c>
      <c r="B1" s="1763"/>
      <c r="C1" s="1763"/>
      <c r="D1" s="1763"/>
      <c r="E1" s="1763"/>
      <c r="F1" s="1763"/>
      <c r="G1" s="1763"/>
      <c r="H1" s="1763"/>
      <c r="I1" s="1763"/>
      <c r="J1" s="1763"/>
      <c r="K1" s="1763"/>
      <c r="L1" s="1763"/>
      <c r="M1" s="1763"/>
      <c r="N1" s="1763"/>
      <c r="O1" s="1763"/>
      <c r="P1" s="1763"/>
      <c r="Q1" s="1763"/>
      <c r="R1" s="1763"/>
      <c r="S1" s="1763"/>
      <c r="T1" s="1763"/>
      <c r="U1" s="1763"/>
      <c r="V1" s="1763"/>
      <c r="W1" s="1763"/>
      <c r="X1" s="1763"/>
      <c r="Y1" s="1763"/>
      <c r="Z1" s="1763"/>
      <c r="AA1" s="1763"/>
      <c r="AB1" s="1763"/>
      <c r="AC1" s="1763"/>
      <c r="AD1" s="1763"/>
      <c r="AE1" s="1763"/>
      <c r="AF1" s="1763"/>
      <c r="AG1" s="1763"/>
      <c r="AH1" s="1763"/>
      <c r="AI1" s="1763"/>
      <c r="AJ1" s="1763"/>
      <c r="AK1" s="1763"/>
      <c r="AL1" s="1763"/>
      <c r="AM1" s="1763"/>
      <c r="AN1" s="1763"/>
      <c r="AO1" s="1763"/>
      <c r="AP1" s="1763"/>
      <c r="AQ1" s="1763"/>
      <c r="AR1" s="1763"/>
      <c r="AS1" s="1763"/>
      <c r="AT1" s="1763"/>
      <c r="AU1" s="1763"/>
      <c r="AV1" s="1763"/>
      <c r="AW1" s="1763"/>
      <c r="AX1" s="1763"/>
    </row>
    <row r="2" spans="1:50" ht="15.75">
      <c r="A2" s="1763" t="s">
        <v>1012</v>
      </c>
      <c r="B2" s="1763"/>
      <c r="C2" s="1763"/>
      <c r="D2" s="1763"/>
      <c r="E2" s="1763"/>
      <c r="F2" s="1763"/>
      <c r="G2" s="1763"/>
      <c r="H2" s="1763"/>
      <c r="I2" s="1763"/>
      <c r="J2" s="1763"/>
      <c r="K2" s="1763"/>
      <c r="L2" s="1763"/>
      <c r="M2" s="1763"/>
      <c r="N2" s="1763"/>
      <c r="O2" s="1763"/>
      <c r="P2" s="1763"/>
      <c r="Q2" s="1763"/>
      <c r="R2" s="1763"/>
      <c r="S2" s="1763"/>
      <c r="T2" s="1763"/>
      <c r="U2" s="1763"/>
      <c r="V2" s="1763"/>
      <c r="W2" s="1763"/>
      <c r="X2" s="1763"/>
      <c r="Y2" s="1763"/>
      <c r="Z2" s="1763"/>
      <c r="AA2" s="1763"/>
      <c r="AB2" s="1763"/>
      <c r="AC2" s="1763"/>
      <c r="AD2" s="1763"/>
      <c r="AE2" s="1763"/>
      <c r="AF2" s="1763"/>
      <c r="AG2" s="1763"/>
      <c r="AH2" s="1763"/>
      <c r="AI2" s="1763"/>
      <c r="AJ2" s="1763"/>
      <c r="AK2" s="1763"/>
      <c r="AL2" s="1763"/>
      <c r="AM2" s="1763"/>
      <c r="AN2" s="1763"/>
      <c r="AO2" s="1763"/>
      <c r="AP2" s="1763"/>
      <c r="AQ2" s="1763"/>
      <c r="AR2" s="1763"/>
      <c r="AS2" s="1763"/>
      <c r="AT2" s="1763"/>
      <c r="AU2" s="1763"/>
      <c r="AV2" s="1763"/>
      <c r="AW2" s="1763"/>
      <c r="AX2" s="1763"/>
    </row>
    <row r="3" spans="1:50" ht="15.75" customHeight="1" thickBot="1">
      <c r="A3" s="1768" t="s">
        <v>1013</v>
      </c>
      <c r="B3" s="1768"/>
      <c r="C3" s="1768"/>
      <c r="D3" s="1768"/>
      <c r="E3" s="1768"/>
      <c r="F3" s="1768"/>
      <c r="G3" s="1768"/>
      <c r="H3" s="1768"/>
      <c r="I3" s="1768"/>
      <c r="J3" s="1768"/>
      <c r="K3" s="1768"/>
      <c r="L3" s="1768"/>
      <c r="M3" s="1768"/>
      <c r="N3" s="1768"/>
      <c r="O3" s="1768"/>
      <c r="P3" s="1768"/>
      <c r="Q3" s="1768"/>
      <c r="R3" s="1768"/>
      <c r="S3" s="1768"/>
      <c r="T3" s="1768"/>
      <c r="U3" s="1768"/>
      <c r="V3" s="1768"/>
      <c r="W3" s="1768"/>
      <c r="X3" s="1768"/>
      <c r="Y3" s="1768"/>
      <c r="Z3" s="1768"/>
      <c r="AA3" s="1768"/>
      <c r="AB3" s="1768"/>
      <c r="AC3" s="1768"/>
      <c r="AD3" s="1768"/>
      <c r="AE3" s="1768"/>
      <c r="AF3" s="1768"/>
      <c r="AG3" s="1768"/>
      <c r="AH3" s="1768"/>
      <c r="AI3" s="1768"/>
      <c r="AJ3" s="1768"/>
      <c r="AK3" s="1768"/>
      <c r="AL3" s="1768"/>
      <c r="AM3" s="1768"/>
      <c r="AN3" s="1768"/>
      <c r="AO3" s="1768"/>
      <c r="AP3" s="1768"/>
      <c r="AQ3" s="1768"/>
      <c r="AR3" s="1768"/>
      <c r="AS3" s="1768"/>
      <c r="AT3" s="1768"/>
      <c r="AU3" s="1768"/>
      <c r="AV3" s="1768"/>
      <c r="AW3" s="1768"/>
      <c r="AX3" s="1768"/>
    </row>
    <row r="4" spans="1:50" ht="13.5" thickTop="1">
      <c r="A4" s="1764" t="s">
        <v>1014</v>
      </c>
      <c r="B4" s="1765"/>
      <c r="C4" s="1765"/>
      <c r="D4" s="1261">
        <v>2010</v>
      </c>
      <c r="E4" s="1261">
        <v>2011</v>
      </c>
      <c r="F4" s="1261">
        <v>2012</v>
      </c>
      <c r="G4" s="1262">
        <v>2013</v>
      </c>
      <c r="H4" s="1262">
        <v>2013</v>
      </c>
      <c r="I4" s="1262">
        <v>2013</v>
      </c>
      <c r="J4" s="1262">
        <v>2013</v>
      </c>
      <c r="K4" s="1262">
        <v>2013</v>
      </c>
      <c r="L4" s="1262">
        <v>2013</v>
      </c>
      <c r="M4" s="1262">
        <v>2013</v>
      </c>
      <c r="N4" s="1262">
        <v>2014</v>
      </c>
      <c r="O4" s="1262">
        <v>2014</v>
      </c>
      <c r="P4" s="1262">
        <v>2014</v>
      </c>
      <c r="Q4" s="1262">
        <v>2014</v>
      </c>
      <c r="R4" s="1262">
        <v>2014</v>
      </c>
      <c r="S4" s="1262">
        <v>2014</v>
      </c>
      <c r="T4" s="1262">
        <v>2014</v>
      </c>
      <c r="U4" s="1262">
        <v>2014</v>
      </c>
      <c r="V4" s="1262">
        <v>2014</v>
      </c>
      <c r="W4" s="1262">
        <v>2014</v>
      </c>
      <c r="X4" s="1262">
        <v>2014</v>
      </c>
      <c r="Y4" s="1262">
        <v>2014</v>
      </c>
      <c r="Z4" s="1262">
        <v>2015</v>
      </c>
      <c r="AA4" s="1262">
        <v>2015</v>
      </c>
      <c r="AB4" s="1262">
        <v>2015</v>
      </c>
      <c r="AC4" s="1262">
        <v>2015</v>
      </c>
      <c r="AD4" s="1262">
        <v>2015</v>
      </c>
      <c r="AE4" s="1262">
        <v>2015</v>
      </c>
      <c r="AF4" s="1262">
        <v>2015</v>
      </c>
      <c r="AG4" s="1262">
        <v>2015</v>
      </c>
      <c r="AH4" s="1262">
        <v>2015</v>
      </c>
      <c r="AI4" s="1262">
        <v>2015</v>
      </c>
      <c r="AJ4" s="1262">
        <v>2015</v>
      </c>
      <c r="AK4" s="1262">
        <v>2015</v>
      </c>
      <c r="AL4" s="1262">
        <v>2016</v>
      </c>
      <c r="AM4" s="1262">
        <v>2016</v>
      </c>
      <c r="AN4" s="1262">
        <v>2016</v>
      </c>
      <c r="AO4" s="1262">
        <v>2016</v>
      </c>
      <c r="AP4" s="1262">
        <v>2016</v>
      </c>
      <c r="AQ4" s="1262">
        <v>2016</v>
      </c>
      <c r="AR4" s="1262">
        <v>2016</v>
      </c>
      <c r="AS4" s="1262">
        <v>2016</v>
      </c>
      <c r="AT4" s="1262">
        <v>2016</v>
      </c>
      <c r="AU4" s="1262">
        <v>2016</v>
      </c>
      <c r="AV4" s="1262">
        <v>2016</v>
      </c>
      <c r="AW4" s="1262">
        <v>2016</v>
      </c>
      <c r="AX4" s="1263">
        <v>2017</v>
      </c>
    </row>
    <row r="5" spans="1:50" ht="12.75">
      <c r="A5" s="1766" t="s">
        <v>531</v>
      </c>
      <c r="B5" s="1767"/>
      <c r="C5" s="1767"/>
      <c r="D5" s="1264" t="s">
        <v>971</v>
      </c>
      <c r="E5" s="1264" t="s">
        <v>971</v>
      </c>
      <c r="F5" s="1264" t="s">
        <v>971</v>
      </c>
      <c r="G5" s="1264" t="s">
        <v>1015</v>
      </c>
      <c r="H5" s="1264" t="s">
        <v>971</v>
      </c>
      <c r="I5" s="1264" t="s">
        <v>1016</v>
      </c>
      <c r="J5" s="1264" t="s">
        <v>1017</v>
      </c>
      <c r="K5" s="1264" t="s">
        <v>1018</v>
      </c>
      <c r="L5" s="1264" t="s">
        <v>1019</v>
      </c>
      <c r="M5" s="1264" t="s">
        <v>1020</v>
      </c>
      <c r="N5" s="1264" t="s">
        <v>683</v>
      </c>
      <c r="O5" s="1264" t="s">
        <v>1021</v>
      </c>
      <c r="P5" s="1264" t="s">
        <v>1022</v>
      </c>
      <c r="Q5" s="1264" t="s">
        <v>1023</v>
      </c>
      <c r="R5" s="1264" t="s">
        <v>560</v>
      </c>
      <c r="S5" s="1264" t="s">
        <v>1015</v>
      </c>
      <c r="T5" s="1264" t="s">
        <v>971</v>
      </c>
      <c r="U5" s="1264" t="s">
        <v>1016</v>
      </c>
      <c r="V5" s="1264" t="s">
        <v>1017</v>
      </c>
      <c r="W5" s="1264" t="s">
        <v>1018</v>
      </c>
      <c r="X5" s="1264" t="s">
        <v>1019</v>
      </c>
      <c r="Y5" s="1264" t="s">
        <v>1020</v>
      </c>
      <c r="Z5" s="1264" t="s">
        <v>683</v>
      </c>
      <c r="AA5" s="1264" t="s">
        <v>1021</v>
      </c>
      <c r="AB5" s="1264" t="s">
        <v>1022</v>
      </c>
      <c r="AC5" s="1264" t="s">
        <v>1023</v>
      </c>
      <c r="AD5" s="1264" t="s">
        <v>560</v>
      </c>
      <c r="AE5" s="1264" t="s">
        <v>1015</v>
      </c>
      <c r="AF5" s="1264" t="s">
        <v>971</v>
      </c>
      <c r="AG5" s="1264" t="s">
        <v>1016</v>
      </c>
      <c r="AH5" s="1264" t="s">
        <v>1017</v>
      </c>
      <c r="AI5" s="1264" t="s">
        <v>1018</v>
      </c>
      <c r="AJ5" s="1264" t="s">
        <v>1019</v>
      </c>
      <c r="AK5" s="1264" t="s">
        <v>1020</v>
      </c>
      <c r="AL5" s="1264" t="s">
        <v>683</v>
      </c>
      <c r="AM5" s="1264" t="s">
        <v>1021</v>
      </c>
      <c r="AN5" s="1264" t="s">
        <v>1022</v>
      </c>
      <c r="AO5" s="1264" t="s">
        <v>1023</v>
      </c>
      <c r="AP5" s="1264" t="s">
        <v>560</v>
      </c>
      <c r="AQ5" s="1264" t="s">
        <v>1015</v>
      </c>
      <c r="AR5" s="1264" t="s">
        <v>971</v>
      </c>
      <c r="AS5" s="1264" t="s">
        <v>1016</v>
      </c>
      <c r="AT5" s="1264" t="s">
        <v>1024</v>
      </c>
      <c r="AU5" s="1264" t="s">
        <v>1018</v>
      </c>
      <c r="AV5" s="1264" t="s">
        <v>1019</v>
      </c>
      <c r="AW5" s="1264" t="s">
        <v>1020</v>
      </c>
      <c r="AX5" s="1265" t="s">
        <v>683</v>
      </c>
    </row>
    <row r="6" spans="1:50" ht="12.75">
      <c r="A6" s="1266" t="s">
        <v>1025</v>
      </c>
      <c r="B6" s="587"/>
      <c r="C6" s="587"/>
      <c r="D6" s="1267"/>
      <c r="E6" s="1267"/>
      <c r="F6" s="1267"/>
      <c r="G6" s="1267"/>
      <c r="H6" s="584"/>
      <c r="I6" s="584"/>
      <c r="J6" s="584"/>
      <c r="K6" s="584"/>
      <c r="L6" s="584"/>
      <c r="M6" s="584"/>
      <c r="N6" s="584"/>
      <c r="O6" s="584"/>
      <c r="P6" s="584"/>
      <c r="Q6" s="584"/>
      <c r="R6" s="584"/>
      <c r="S6" s="1268"/>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50" ht="12.75">
      <c r="A7" s="1266"/>
      <c r="B7" s="587" t="s">
        <v>1026</v>
      </c>
      <c r="C7" s="587"/>
      <c r="D7" s="584"/>
      <c r="E7" s="584"/>
      <c r="F7" s="584"/>
      <c r="G7" s="1267"/>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4"/>
      <c r="AN7" s="584"/>
      <c r="AO7" s="584"/>
      <c r="AP7" s="584"/>
      <c r="AQ7" s="584"/>
      <c r="AR7" s="584"/>
      <c r="AS7" s="584"/>
      <c r="AT7" s="584"/>
      <c r="AU7" s="584"/>
      <c r="AV7" s="584"/>
      <c r="AW7" s="584"/>
      <c r="AX7" s="585"/>
    </row>
    <row r="8" spans="1:50" ht="12.75">
      <c r="A8" s="1266"/>
      <c r="B8" s="1269" t="s">
        <v>1027</v>
      </c>
      <c r="C8" s="1269"/>
      <c r="D8" s="1267" t="s">
        <v>32</v>
      </c>
      <c r="E8" s="1267">
        <v>5.5</v>
      </c>
      <c r="F8" s="1268">
        <v>5</v>
      </c>
      <c r="G8" s="1268">
        <v>6</v>
      </c>
      <c r="H8" s="1268">
        <v>6</v>
      </c>
      <c r="I8" s="1268">
        <v>5</v>
      </c>
      <c r="J8" s="1268">
        <v>5</v>
      </c>
      <c r="K8" s="1268">
        <v>5</v>
      </c>
      <c r="L8" s="1268">
        <v>5</v>
      </c>
      <c r="M8" s="1268">
        <v>5</v>
      </c>
      <c r="N8" s="1268">
        <v>5</v>
      </c>
      <c r="O8" s="1268">
        <v>5</v>
      </c>
      <c r="P8" s="1268">
        <v>5</v>
      </c>
      <c r="Q8" s="1268">
        <v>5</v>
      </c>
      <c r="R8" s="1268">
        <v>5</v>
      </c>
      <c r="S8" s="1268">
        <v>5</v>
      </c>
      <c r="T8" s="1268">
        <v>5</v>
      </c>
      <c r="U8" s="1268">
        <v>6</v>
      </c>
      <c r="V8" s="1268">
        <v>6</v>
      </c>
      <c r="W8" s="1268">
        <v>6</v>
      </c>
      <c r="X8" s="1268">
        <v>6</v>
      </c>
      <c r="Y8" s="1268">
        <v>6</v>
      </c>
      <c r="Z8" s="1268">
        <v>6</v>
      </c>
      <c r="AA8" s="1268">
        <v>6</v>
      </c>
      <c r="AB8" s="1268">
        <v>6</v>
      </c>
      <c r="AC8" s="1268">
        <v>6</v>
      </c>
      <c r="AD8" s="1268">
        <v>6</v>
      </c>
      <c r="AE8" s="1268">
        <v>6</v>
      </c>
      <c r="AF8" s="1268">
        <v>6</v>
      </c>
      <c r="AG8" s="1268">
        <v>6</v>
      </c>
      <c r="AH8" s="1268">
        <v>6</v>
      </c>
      <c r="AI8" s="1268">
        <v>6</v>
      </c>
      <c r="AJ8" s="1268">
        <v>6</v>
      </c>
      <c r="AK8" s="1268">
        <v>6</v>
      </c>
      <c r="AL8" s="1268">
        <v>6</v>
      </c>
      <c r="AM8" s="1268">
        <v>6</v>
      </c>
      <c r="AN8" s="1268">
        <v>6</v>
      </c>
      <c r="AO8" s="1268">
        <v>6</v>
      </c>
      <c r="AP8" s="1268">
        <v>6</v>
      </c>
      <c r="AQ8" s="1268">
        <v>6</v>
      </c>
      <c r="AR8" s="1268">
        <v>6</v>
      </c>
      <c r="AS8" s="1268">
        <v>6</v>
      </c>
      <c r="AT8" s="1268">
        <v>6</v>
      </c>
      <c r="AU8" s="1268">
        <v>6</v>
      </c>
      <c r="AV8" s="1268">
        <v>6</v>
      </c>
      <c r="AW8" s="1268">
        <v>6</v>
      </c>
      <c r="AX8" s="1270">
        <v>6</v>
      </c>
    </row>
    <row r="9" spans="1:50" ht="12.75">
      <c r="A9" s="1266"/>
      <c r="B9" s="1269" t="s">
        <v>1028</v>
      </c>
      <c r="C9" s="1269"/>
      <c r="D9" s="1267">
        <v>5.5</v>
      </c>
      <c r="E9" s="1267">
        <v>5.5</v>
      </c>
      <c r="F9" s="1268">
        <v>5</v>
      </c>
      <c r="G9" s="1268">
        <v>5.5</v>
      </c>
      <c r="H9" s="1268">
        <v>5.5</v>
      </c>
      <c r="I9" s="1268">
        <v>4.5</v>
      </c>
      <c r="J9" s="1268">
        <v>4.5</v>
      </c>
      <c r="K9" s="1268">
        <v>4.5</v>
      </c>
      <c r="L9" s="1268">
        <v>4.5</v>
      </c>
      <c r="M9" s="1268">
        <v>4.5</v>
      </c>
      <c r="N9" s="1268">
        <v>4.5</v>
      </c>
      <c r="O9" s="1268">
        <v>4.5</v>
      </c>
      <c r="P9" s="1268">
        <v>4.5</v>
      </c>
      <c r="Q9" s="1268">
        <v>4.5</v>
      </c>
      <c r="R9" s="1268">
        <v>4.5</v>
      </c>
      <c r="S9" s="1268">
        <v>4.5</v>
      </c>
      <c r="T9" s="1268">
        <v>4.5</v>
      </c>
      <c r="U9" s="1268">
        <v>5</v>
      </c>
      <c r="V9" s="1268">
        <v>5</v>
      </c>
      <c r="W9" s="1268">
        <v>5</v>
      </c>
      <c r="X9" s="1268">
        <v>5</v>
      </c>
      <c r="Y9" s="1268">
        <v>5</v>
      </c>
      <c r="Z9" s="1268">
        <v>5</v>
      </c>
      <c r="AA9" s="1268">
        <v>5</v>
      </c>
      <c r="AB9" s="1268">
        <v>5</v>
      </c>
      <c r="AC9" s="1268">
        <v>5</v>
      </c>
      <c r="AD9" s="1268">
        <v>5</v>
      </c>
      <c r="AE9" s="1268">
        <v>5</v>
      </c>
      <c r="AF9" s="1268">
        <v>5</v>
      </c>
      <c r="AG9" s="1268">
        <v>5</v>
      </c>
      <c r="AH9" s="1268">
        <v>5</v>
      </c>
      <c r="AI9" s="1268">
        <v>5</v>
      </c>
      <c r="AJ9" s="1268">
        <v>5</v>
      </c>
      <c r="AK9" s="1268">
        <v>5</v>
      </c>
      <c r="AL9" s="1268">
        <v>5</v>
      </c>
      <c r="AM9" s="1268">
        <v>5</v>
      </c>
      <c r="AN9" s="1268">
        <v>5</v>
      </c>
      <c r="AO9" s="1268">
        <v>5</v>
      </c>
      <c r="AP9" s="1268">
        <v>5</v>
      </c>
      <c r="AQ9" s="1268">
        <v>5</v>
      </c>
      <c r="AR9" s="1268">
        <v>5</v>
      </c>
      <c r="AS9" s="1268">
        <v>5</v>
      </c>
      <c r="AT9" s="1268">
        <v>5</v>
      </c>
      <c r="AU9" s="1268">
        <v>5</v>
      </c>
      <c r="AV9" s="1268">
        <v>5</v>
      </c>
      <c r="AW9" s="1268">
        <v>5</v>
      </c>
      <c r="AX9" s="1270">
        <v>5</v>
      </c>
    </row>
    <row r="10" spans="1:50" ht="12.75">
      <c r="A10" s="1266"/>
      <c r="B10" s="1269" t="s">
        <v>1029</v>
      </c>
      <c r="C10" s="1269"/>
      <c r="D10" s="1267">
        <v>5.5</v>
      </c>
      <c r="E10" s="1267">
        <v>5.5</v>
      </c>
      <c r="F10" s="1268">
        <v>5</v>
      </c>
      <c r="G10" s="1268">
        <v>5</v>
      </c>
      <c r="H10" s="1268">
        <v>5</v>
      </c>
      <c r="I10" s="1268">
        <v>4</v>
      </c>
      <c r="J10" s="1268">
        <v>4</v>
      </c>
      <c r="K10" s="1268">
        <v>4</v>
      </c>
      <c r="L10" s="1268">
        <v>4</v>
      </c>
      <c r="M10" s="1268">
        <v>4</v>
      </c>
      <c r="N10" s="1268">
        <v>4</v>
      </c>
      <c r="O10" s="1268">
        <v>4</v>
      </c>
      <c r="P10" s="1268">
        <v>4</v>
      </c>
      <c r="Q10" s="1268">
        <v>4</v>
      </c>
      <c r="R10" s="1268">
        <v>4</v>
      </c>
      <c r="S10" s="1268">
        <v>4</v>
      </c>
      <c r="T10" s="1268">
        <v>4</v>
      </c>
      <c r="U10" s="1268">
        <v>4</v>
      </c>
      <c r="V10" s="1268">
        <v>4</v>
      </c>
      <c r="W10" s="1268">
        <v>4</v>
      </c>
      <c r="X10" s="1268">
        <v>4</v>
      </c>
      <c r="Y10" s="1268">
        <v>4</v>
      </c>
      <c r="Z10" s="1268">
        <v>4</v>
      </c>
      <c r="AA10" s="1268">
        <v>4</v>
      </c>
      <c r="AB10" s="1268">
        <v>4</v>
      </c>
      <c r="AC10" s="1268">
        <v>4</v>
      </c>
      <c r="AD10" s="1268">
        <v>4</v>
      </c>
      <c r="AE10" s="1268">
        <v>4</v>
      </c>
      <c r="AF10" s="1268">
        <v>4</v>
      </c>
      <c r="AG10" s="1268">
        <v>4</v>
      </c>
      <c r="AH10" s="1268">
        <v>4</v>
      </c>
      <c r="AI10" s="1268">
        <v>4</v>
      </c>
      <c r="AJ10" s="1268">
        <v>4</v>
      </c>
      <c r="AK10" s="1268">
        <v>4</v>
      </c>
      <c r="AL10" s="1268">
        <v>4</v>
      </c>
      <c r="AM10" s="1268">
        <v>4</v>
      </c>
      <c r="AN10" s="1268">
        <v>4</v>
      </c>
      <c r="AO10" s="1268">
        <v>4</v>
      </c>
      <c r="AP10" s="1268">
        <v>4</v>
      </c>
      <c r="AQ10" s="1268">
        <v>4</v>
      </c>
      <c r="AR10" s="1268">
        <v>4</v>
      </c>
      <c r="AS10" s="1268">
        <v>4</v>
      </c>
      <c r="AT10" s="1268">
        <v>4</v>
      </c>
      <c r="AU10" s="1268">
        <v>4</v>
      </c>
      <c r="AV10" s="1268">
        <v>4</v>
      </c>
      <c r="AW10" s="1268">
        <v>4</v>
      </c>
      <c r="AX10" s="1270">
        <v>4</v>
      </c>
    </row>
    <row r="11" spans="1:50" ht="12.75">
      <c r="A11" s="586"/>
      <c r="B11" s="587" t="s">
        <v>1030</v>
      </c>
      <c r="C11" s="587"/>
      <c r="D11" s="1267">
        <v>6.5</v>
      </c>
      <c r="E11" s="1268">
        <v>7</v>
      </c>
      <c r="F11" s="1268">
        <v>7</v>
      </c>
      <c r="G11" s="1268">
        <v>8</v>
      </c>
      <c r="H11" s="1268">
        <v>8</v>
      </c>
      <c r="I11" s="1268">
        <v>8</v>
      </c>
      <c r="J11" s="1268">
        <v>8</v>
      </c>
      <c r="K11" s="1268">
        <v>8</v>
      </c>
      <c r="L11" s="1268">
        <v>8</v>
      </c>
      <c r="M11" s="1268">
        <v>8</v>
      </c>
      <c r="N11" s="1268">
        <v>8</v>
      </c>
      <c r="O11" s="1268">
        <v>8</v>
      </c>
      <c r="P11" s="1268">
        <v>8</v>
      </c>
      <c r="Q11" s="1268">
        <v>8</v>
      </c>
      <c r="R11" s="1268">
        <v>8</v>
      </c>
      <c r="S11" s="1268">
        <v>8</v>
      </c>
      <c r="T11" s="1268">
        <v>8</v>
      </c>
      <c r="U11" s="1268">
        <v>8</v>
      </c>
      <c r="V11" s="1268">
        <v>8</v>
      </c>
      <c r="W11" s="1268">
        <v>8</v>
      </c>
      <c r="X11" s="1268">
        <v>8</v>
      </c>
      <c r="Y11" s="1268">
        <v>8</v>
      </c>
      <c r="Z11" s="1268">
        <v>8</v>
      </c>
      <c r="AA11" s="1268">
        <v>8</v>
      </c>
      <c r="AB11" s="1268">
        <v>8</v>
      </c>
      <c r="AC11" s="1268">
        <v>8</v>
      </c>
      <c r="AD11" s="1268">
        <v>8</v>
      </c>
      <c r="AE11" s="1268">
        <v>8</v>
      </c>
      <c r="AF11" s="1268">
        <v>8</v>
      </c>
      <c r="AG11" s="1268">
        <v>7</v>
      </c>
      <c r="AH11" s="1268">
        <v>7</v>
      </c>
      <c r="AI11" s="1268">
        <v>7</v>
      </c>
      <c r="AJ11" s="1268">
        <v>7</v>
      </c>
      <c r="AK11" s="1268">
        <v>7</v>
      </c>
      <c r="AL11" s="1268">
        <v>7</v>
      </c>
      <c r="AM11" s="1268">
        <v>7</v>
      </c>
      <c r="AN11" s="1268">
        <v>7</v>
      </c>
      <c r="AO11" s="1268">
        <v>7</v>
      </c>
      <c r="AP11" s="1268">
        <v>7</v>
      </c>
      <c r="AQ11" s="1268">
        <v>7</v>
      </c>
      <c r="AR11" s="1268">
        <v>7</v>
      </c>
      <c r="AS11" s="1268">
        <v>7</v>
      </c>
      <c r="AT11" s="1268">
        <v>7</v>
      </c>
      <c r="AU11" s="1268">
        <v>7</v>
      </c>
      <c r="AV11" s="1268">
        <v>7</v>
      </c>
      <c r="AW11" s="1268">
        <v>7</v>
      </c>
      <c r="AX11" s="1270">
        <v>7</v>
      </c>
    </row>
    <row r="12" spans="1:50" s="584" customFormat="1" ht="12.75">
      <c r="A12" s="586"/>
      <c r="B12" s="587" t="s">
        <v>1031</v>
      </c>
      <c r="C12" s="587"/>
      <c r="AW12" s="1268"/>
      <c r="AX12" s="1270"/>
    </row>
    <row r="13" spans="1:50" s="584" customFormat="1" ht="12.75">
      <c r="A13" s="586"/>
      <c r="B13" s="587"/>
      <c r="C13" s="587" t="s">
        <v>1032</v>
      </c>
      <c r="D13" s="1267"/>
      <c r="E13" s="1267">
        <v>1.5</v>
      </c>
      <c r="F13" s="1267">
        <v>1.5</v>
      </c>
      <c r="G13" s="1267">
        <v>1.5</v>
      </c>
      <c r="H13" s="1268">
        <v>1.5</v>
      </c>
      <c r="I13" s="1268">
        <v>1</v>
      </c>
      <c r="J13" s="1268">
        <v>1</v>
      </c>
      <c r="K13" s="1268">
        <v>1</v>
      </c>
      <c r="L13" s="1268">
        <v>1</v>
      </c>
      <c r="M13" s="1268">
        <v>1</v>
      </c>
      <c r="N13" s="1268">
        <v>1</v>
      </c>
      <c r="O13" s="1268">
        <v>1</v>
      </c>
      <c r="P13" s="1268">
        <v>1</v>
      </c>
      <c r="Q13" s="1268">
        <v>1</v>
      </c>
      <c r="R13" s="1268">
        <v>1</v>
      </c>
      <c r="S13" s="1268">
        <v>1</v>
      </c>
      <c r="T13" s="1268">
        <v>1</v>
      </c>
      <c r="U13" s="1268">
        <v>1</v>
      </c>
      <c r="V13" s="1268">
        <v>1</v>
      </c>
      <c r="W13" s="1268">
        <v>1</v>
      </c>
      <c r="X13" s="1268">
        <v>1</v>
      </c>
      <c r="Y13" s="1268">
        <v>1</v>
      </c>
      <c r="Z13" s="1268">
        <v>1</v>
      </c>
      <c r="AA13" s="1268">
        <v>1</v>
      </c>
      <c r="AB13" s="1268">
        <v>1</v>
      </c>
      <c r="AC13" s="1268">
        <v>1</v>
      </c>
      <c r="AD13" s="1268">
        <v>1</v>
      </c>
      <c r="AE13" s="1268">
        <v>1</v>
      </c>
      <c r="AF13" s="1268">
        <v>1</v>
      </c>
      <c r="AG13" s="1268">
        <v>1</v>
      </c>
      <c r="AH13" s="1268">
        <v>1</v>
      </c>
      <c r="AI13" s="1268">
        <v>1</v>
      </c>
      <c r="AJ13" s="1268">
        <v>1</v>
      </c>
      <c r="AK13" s="1268">
        <v>1</v>
      </c>
      <c r="AL13" s="1268">
        <v>1</v>
      </c>
      <c r="AM13" s="1268">
        <v>1</v>
      </c>
      <c r="AN13" s="1268">
        <v>1</v>
      </c>
      <c r="AO13" s="1268">
        <v>1</v>
      </c>
      <c r="AP13" s="1268">
        <v>1</v>
      </c>
      <c r="AQ13" s="1268">
        <v>1</v>
      </c>
      <c r="AR13" s="1268">
        <v>1</v>
      </c>
      <c r="AS13" s="1268">
        <v>1</v>
      </c>
      <c r="AT13" s="1268">
        <v>1</v>
      </c>
      <c r="AU13" s="1268">
        <v>1</v>
      </c>
      <c r="AV13" s="1268">
        <v>1</v>
      </c>
      <c r="AW13" s="1268">
        <v>1</v>
      </c>
      <c r="AX13" s="1270">
        <v>1</v>
      </c>
    </row>
    <row r="14" spans="1:50" s="584" customFormat="1" ht="12.75">
      <c r="A14" s="586"/>
      <c r="B14" s="587"/>
      <c r="C14" s="587" t="s">
        <v>1033</v>
      </c>
      <c r="D14" s="1271"/>
      <c r="E14" s="1268">
        <v>7</v>
      </c>
      <c r="F14" s="1268">
        <v>7</v>
      </c>
      <c r="G14" s="1268">
        <v>6</v>
      </c>
      <c r="H14" s="1268">
        <v>6</v>
      </c>
      <c r="I14" s="1268">
        <v>5</v>
      </c>
      <c r="J14" s="1268">
        <v>5</v>
      </c>
      <c r="K14" s="1268">
        <v>5</v>
      </c>
      <c r="L14" s="1268">
        <v>5</v>
      </c>
      <c r="M14" s="1268">
        <v>5</v>
      </c>
      <c r="N14" s="1268">
        <v>5</v>
      </c>
      <c r="O14" s="1268">
        <v>5</v>
      </c>
      <c r="P14" s="1268">
        <v>5</v>
      </c>
      <c r="Q14" s="1268">
        <v>5</v>
      </c>
      <c r="R14" s="1268">
        <v>5</v>
      </c>
      <c r="S14" s="1268">
        <v>5</v>
      </c>
      <c r="T14" s="1268">
        <v>5</v>
      </c>
      <c r="U14" s="1268">
        <v>4</v>
      </c>
      <c r="V14" s="1268">
        <v>4</v>
      </c>
      <c r="W14" s="1268">
        <v>4</v>
      </c>
      <c r="X14" s="1268">
        <v>4</v>
      </c>
      <c r="Y14" s="1268">
        <v>4</v>
      </c>
      <c r="Z14" s="1268">
        <v>4</v>
      </c>
      <c r="AA14" s="1268">
        <v>4</v>
      </c>
      <c r="AB14" s="1268">
        <v>4</v>
      </c>
      <c r="AC14" s="1268">
        <v>4</v>
      </c>
      <c r="AD14" s="1268">
        <v>4</v>
      </c>
      <c r="AE14" s="1268">
        <v>4</v>
      </c>
      <c r="AF14" s="1268">
        <v>4</v>
      </c>
      <c r="AG14" s="1268">
        <v>4</v>
      </c>
      <c r="AH14" s="1268">
        <v>4</v>
      </c>
      <c r="AI14" s="1268">
        <v>4</v>
      </c>
      <c r="AJ14" s="1268">
        <v>4</v>
      </c>
      <c r="AK14" s="1268">
        <v>4</v>
      </c>
      <c r="AL14" s="1268">
        <v>4</v>
      </c>
      <c r="AM14" s="1268">
        <v>4</v>
      </c>
      <c r="AN14" s="1268">
        <v>4</v>
      </c>
      <c r="AO14" s="1268">
        <v>4</v>
      </c>
      <c r="AP14" s="1268">
        <v>4</v>
      </c>
      <c r="AQ14" s="1268">
        <v>4</v>
      </c>
      <c r="AR14" s="1268">
        <v>4</v>
      </c>
      <c r="AS14" s="1268">
        <v>4</v>
      </c>
      <c r="AT14" s="1268">
        <v>4</v>
      </c>
      <c r="AU14" s="1268">
        <v>4</v>
      </c>
      <c r="AV14" s="1268">
        <v>4</v>
      </c>
      <c r="AW14" s="1268">
        <v>4</v>
      </c>
      <c r="AX14" s="1270">
        <v>4</v>
      </c>
    </row>
    <row r="15" spans="1:50" ht="12.75">
      <c r="A15" s="586"/>
      <c r="B15" s="587"/>
      <c r="C15" s="587" t="s">
        <v>1034</v>
      </c>
      <c r="D15" s="1272" t="s">
        <v>1035</v>
      </c>
      <c r="E15" s="1272" t="s">
        <v>1035</v>
      </c>
      <c r="F15" s="1272" t="s">
        <v>1035</v>
      </c>
      <c r="G15" s="1272" t="s">
        <v>1035</v>
      </c>
      <c r="H15" s="1272" t="s">
        <v>1035</v>
      </c>
      <c r="I15" s="1272" t="s">
        <v>1035</v>
      </c>
      <c r="J15" s="1272" t="s">
        <v>1035</v>
      </c>
      <c r="K15" s="1272" t="s">
        <v>1035</v>
      </c>
      <c r="L15" s="1272" t="s">
        <v>1035</v>
      </c>
      <c r="M15" s="1272" t="s">
        <v>1035</v>
      </c>
      <c r="N15" s="1272" t="s">
        <v>1035</v>
      </c>
      <c r="O15" s="1272" t="s">
        <v>1035</v>
      </c>
      <c r="P15" s="1272" t="s">
        <v>1035</v>
      </c>
      <c r="Q15" s="1272" t="s">
        <v>1035</v>
      </c>
      <c r="R15" s="1272" t="s">
        <v>1035</v>
      </c>
      <c r="S15" s="1272" t="s">
        <v>1035</v>
      </c>
      <c r="T15" s="1272" t="s">
        <v>1035</v>
      </c>
      <c r="U15" s="1272" t="s">
        <v>1035</v>
      </c>
      <c r="V15" s="1272" t="s">
        <v>1035</v>
      </c>
      <c r="W15" s="1272" t="s">
        <v>1035</v>
      </c>
      <c r="X15" s="1272" t="s">
        <v>1035</v>
      </c>
      <c r="Y15" s="1272" t="s">
        <v>1035</v>
      </c>
      <c r="Z15" s="1272" t="s">
        <v>1035</v>
      </c>
      <c r="AA15" s="1272" t="s">
        <v>1035</v>
      </c>
      <c r="AB15" s="1272" t="s">
        <v>1035</v>
      </c>
      <c r="AC15" s="1272" t="s">
        <v>1035</v>
      </c>
      <c r="AD15" s="1272" t="s">
        <v>1035</v>
      </c>
      <c r="AE15" s="1272" t="s">
        <v>1035</v>
      </c>
      <c r="AF15" s="1272" t="s">
        <v>1035</v>
      </c>
      <c r="AG15" s="1272" t="s">
        <v>1035</v>
      </c>
      <c r="AH15" s="1272" t="s">
        <v>1035</v>
      </c>
      <c r="AI15" s="1272" t="s">
        <v>1035</v>
      </c>
      <c r="AJ15" s="1272" t="s">
        <v>1035</v>
      </c>
      <c r="AK15" s="1272" t="s">
        <v>1035</v>
      </c>
      <c r="AL15" s="1272" t="s">
        <v>1035</v>
      </c>
      <c r="AM15" s="1272" t="s">
        <v>1035</v>
      </c>
      <c r="AN15" s="1272" t="s">
        <v>1035</v>
      </c>
      <c r="AO15" s="1272" t="s">
        <v>1035</v>
      </c>
      <c r="AP15" s="1272" t="s">
        <v>1035</v>
      </c>
      <c r="AQ15" s="1272" t="s">
        <v>1035</v>
      </c>
      <c r="AR15" s="1272" t="s">
        <v>1035</v>
      </c>
      <c r="AS15" s="1272" t="s">
        <v>1035</v>
      </c>
      <c r="AT15" s="1272" t="s">
        <v>1035</v>
      </c>
      <c r="AU15" s="1272" t="s">
        <v>1035</v>
      </c>
      <c r="AV15" s="1272" t="s">
        <v>1035</v>
      </c>
      <c r="AW15" s="1273" t="s">
        <v>1035</v>
      </c>
      <c r="AX15" s="1274" t="s">
        <v>1035</v>
      </c>
    </row>
    <row r="16" spans="1:50" ht="12.75">
      <c r="A16" s="586"/>
      <c r="B16" s="587" t="s">
        <v>1036</v>
      </c>
      <c r="C16" s="587"/>
      <c r="D16" s="1272"/>
      <c r="E16" s="1275"/>
      <c r="F16" s="1275"/>
      <c r="G16" s="1276">
        <v>8</v>
      </c>
      <c r="H16" s="1276">
        <v>8</v>
      </c>
      <c r="I16" s="1276">
        <v>8</v>
      </c>
      <c r="J16" s="1276">
        <v>8</v>
      </c>
      <c r="K16" s="1276">
        <v>8</v>
      </c>
      <c r="L16" s="1276">
        <v>8</v>
      </c>
      <c r="M16" s="1276">
        <v>8</v>
      </c>
      <c r="N16" s="1276">
        <v>8</v>
      </c>
      <c r="O16" s="1276">
        <v>8</v>
      </c>
      <c r="P16" s="1276">
        <v>8</v>
      </c>
      <c r="Q16" s="1276">
        <v>8</v>
      </c>
      <c r="R16" s="1276">
        <v>8</v>
      </c>
      <c r="S16" s="1276">
        <v>8</v>
      </c>
      <c r="T16" s="1276">
        <v>8</v>
      </c>
      <c r="U16" s="1276">
        <v>8</v>
      </c>
      <c r="V16" s="1276">
        <v>8</v>
      </c>
      <c r="W16" s="1276">
        <v>8</v>
      </c>
      <c r="X16" s="1276">
        <v>8</v>
      </c>
      <c r="Y16" s="1276">
        <v>8</v>
      </c>
      <c r="Z16" s="1276">
        <v>8</v>
      </c>
      <c r="AA16" s="1276">
        <v>8</v>
      </c>
      <c r="AB16" s="1276">
        <v>8</v>
      </c>
      <c r="AC16" s="1276">
        <v>8</v>
      </c>
      <c r="AD16" s="1276">
        <v>8</v>
      </c>
      <c r="AE16" s="1276">
        <v>8</v>
      </c>
      <c r="AF16" s="1276">
        <v>8</v>
      </c>
      <c r="AG16" s="1276">
        <v>7</v>
      </c>
      <c r="AH16" s="1276">
        <v>7</v>
      </c>
      <c r="AI16" s="1276">
        <v>7</v>
      </c>
      <c r="AJ16" s="1276">
        <v>7</v>
      </c>
      <c r="AK16" s="1276">
        <v>7</v>
      </c>
      <c r="AL16" s="1276">
        <v>7</v>
      </c>
      <c r="AM16" s="1276">
        <v>7</v>
      </c>
      <c r="AN16" s="1276">
        <v>7</v>
      </c>
      <c r="AO16" s="1276">
        <v>7</v>
      </c>
      <c r="AP16" s="1276">
        <v>7</v>
      </c>
      <c r="AQ16" s="1276">
        <v>7</v>
      </c>
      <c r="AR16" s="1276">
        <v>7</v>
      </c>
      <c r="AS16" s="1276">
        <v>7</v>
      </c>
      <c r="AT16" s="1276">
        <v>7</v>
      </c>
      <c r="AU16" s="1276">
        <v>7</v>
      </c>
      <c r="AV16" s="1276">
        <v>7</v>
      </c>
      <c r="AW16" s="1268">
        <v>7</v>
      </c>
      <c r="AX16" s="1270">
        <v>7</v>
      </c>
    </row>
    <row r="17" spans="1:50" ht="12.75">
      <c r="A17" s="1277"/>
      <c r="B17" s="1278" t="s">
        <v>1037</v>
      </c>
      <c r="C17" s="1278"/>
      <c r="D17" s="1271">
        <v>3</v>
      </c>
      <c r="E17" s="1271">
        <v>3</v>
      </c>
      <c r="F17" s="1271">
        <v>3</v>
      </c>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80"/>
    </row>
    <row r="18" spans="1:50" ht="12.75">
      <c r="A18" s="1266" t="s">
        <v>1038</v>
      </c>
      <c r="B18" s="587"/>
      <c r="C18" s="587"/>
      <c r="D18" s="1273"/>
      <c r="E18" s="1273"/>
      <c r="F18" s="1273"/>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81"/>
    </row>
    <row r="19" spans="1:50" s="584" customFormat="1" ht="12.75">
      <c r="A19" s="1266"/>
      <c r="B19" s="1282" t="s">
        <v>1039</v>
      </c>
      <c r="C19" s="587"/>
      <c r="D19" s="1273">
        <v>8.7</v>
      </c>
      <c r="E19" s="1273">
        <v>8.08</v>
      </c>
      <c r="F19" s="1273">
        <v>0.1</v>
      </c>
      <c r="G19" s="1273">
        <v>1.7747</v>
      </c>
      <c r="H19" s="1273">
        <v>0.5529571428571429</v>
      </c>
      <c r="I19" s="1273">
        <v>0.13</v>
      </c>
      <c r="J19" s="1273">
        <v>0.0968</v>
      </c>
      <c r="K19" s="1273">
        <v>0.04</v>
      </c>
      <c r="L19" s="1273">
        <v>0.0171</v>
      </c>
      <c r="M19" s="1273">
        <v>0.0112</v>
      </c>
      <c r="N19" s="1273">
        <v>0.2514</v>
      </c>
      <c r="O19" s="1273">
        <v>0.0769</v>
      </c>
      <c r="P19" s="1273">
        <v>0.025028571428571428</v>
      </c>
      <c r="Q19" s="1273">
        <v>0.02</v>
      </c>
      <c r="R19" s="1273">
        <v>0.01</v>
      </c>
      <c r="S19" s="1273">
        <v>0.04</v>
      </c>
      <c r="T19" s="1273">
        <v>0.01</v>
      </c>
      <c r="U19" s="1283">
        <v>0.0015</v>
      </c>
      <c r="V19" s="1283">
        <v>0.0032</v>
      </c>
      <c r="W19" s="1283">
        <v>0.3255</v>
      </c>
      <c r="X19" s="1283">
        <v>0.3916</v>
      </c>
      <c r="Y19" s="1283">
        <v>0.059</v>
      </c>
      <c r="Z19" s="1283" t="s">
        <v>120</v>
      </c>
      <c r="AA19" s="1283" t="s">
        <v>120</v>
      </c>
      <c r="AB19" s="1283" t="s">
        <v>120</v>
      </c>
      <c r="AC19" s="1283" t="s">
        <v>120</v>
      </c>
      <c r="AD19" s="1283" t="s">
        <v>120</v>
      </c>
      <c r="AE19" s="1283" t="s">
        <v>120</v>
      </c>
      <c r="AF19" s="1283" t="s">
        <v>120</v>
      </c>
      <c r="AG19" s="1283" t="s">
        <v>120</v>
      </c>
      <c r="AH19" s="1283" t="s">
        <v>120</v>
      </c>
      <c r="AI19" s="1283" t="s">
        <v>120</v>
      </c>
      <c r="AJ19" s="1283" t="s">
        <v>120</v>
      </c>
      <c r="AK19" s="1283" t="s">
        <v>120</v>
      </c>
      <c r="AL19" s="1283" t="s">
        <v>120</v>
      </c>
      <c r="AM19" s="1273" t="s">
        <v>120</v>
      </c>
      <c r="AN19" s="1273" t="s">
        <v>120</v>
      </c>
      <c r="AO19" s="1273" t="s">
        <v>120</v>
      </c>
      <c r="AP19" s="1273" t="s">
        <v>120</v>
      </c>
      <c r="AQ19" s="1273" t="s">
        <v>120</v>
      </c>
      <c r="AR19" s="1273" t="s">
        <v>120</v>
      </c>
      <c r="AS19" s="1273" t="s">
        <v>120</v>
      </c>
      <c r="AT19" s="1273" t="s">
        <v>120</v>
      </c>
      <c r="AU19" s="1273" t="s">
        <v>120</v>
      </c>
      <c r="AV19" s="1273" t="s">
        <v>120</v>
      </c>
      <c r="AW19" s="1273" t="s">
        <v>120</v>
      </c>
      <c r="AX19" s="1274" t="s">
        <v>120</v>
      </c>
    </row>
    <row r="20" spans="1:50" ht="12.75">
      <c r="A20" s="586"/>
      <c r="B20" s="1282" t="s">
        <v>1040</v>
      </c>
      <c r="C20" s="587"/>
      <c r="D20" s="1273">
        <v>8.13</v>
      </c>
      <c r="E20" s="1273">
        <v>8.52</v>
      </c>
      <c r="F20" s="1273">
        <v>1.15</v>
      </c>
      <c r="G20" s="1273">
        <v>2.665178033830017</v>
      </c>
      <c r="H20" s="1273">
        <v>1.1949270430302494</v>
      </c>
      <c r="I20" s="1273">
        <v>0.25</v>
      </c>
      <c r="J20" s="1273">
        <v>0.1401</v>
      </c>
      <c r="K20" s="1273">
        <v>0.07</v>
      </c>
      <c r="L20" s="1273">
        <v>0.03</v>
      </c>
      <c r="M20" s="1273">
        <v>0.08</v>
      </c>
      <c r="N20" s="1273">
        <v>0.4707958107442089</v>
      </c>
      <c r="O20" s="1273">
        <v>0.234</v>
      </c>
      <c r="P20" s="1273">
        <v>0.07589681227455514</v>
      </c>
      <c r="Q20" s="1273">
        <v>0.06</v>
      </c>
      <c r="R20" s="1273">
        <v>0.04</v>
      </c>
      <c r="S20" s="1273">
        <v>0.13</v>
      </c>
      <c r="T20" s="1273">
        <v>0.02</v>
      </c>
      <c r="U20" s="1283">
        <v>0.0044</v>
      </c>
      <c r="V20" s="1283">
        <v>0.0656</v>
      </c>
      <c r="W20" s="1283">
        <v>0.9267</v>
      </c>
      <c r="X20" s="1283">
        <v>0.5235</v>
      </c>
      <c r="Y20" s="1283">
        <v>0.128</v>
      </c>
      <c r="Z20" s="1283">
        <v>0.1551</v>
      </c>
      <c r="AA20" s="1283">
        <v>0.7409</v>
      </c>
      <c r="AB20" s="1283">
        <v>1.1286</v>
      </c>
      <c r="AC20" s="1283">
        <v>0.687</v>
      </c>
      <c r="AD20" s="1283">
        <v>0.5904</v>
      </c>
      <c r="AE20" s="1283">
        <v>0.3719</v>
      </c>
      <c r="AF20" s="1283">
        <v>0.1739</v>
      </c>
      <c r="AG20" s="1283">
        <v>0.9477779527559054</v>
      </c>
      <c r="AH20" s="1273">
        <v>2.22</v>
      </c>
      <c r="AI20" s="1273">
        <v>1.1</v>
      </c>
      <c r="AJ20" s="1273">
        <v>0.29</v>
      </c>
      <c r="AK20" s="1273">
        <v>0.4837</v>
      </c>
      <c r="AL20" s="1273">
        <v>0.6795</v>
      </c>
      <c r="AM20" s="1273">
        <v>0.35</v>
      </c>
      <c r="AN20" s="1273">
        <v>0.53</v>
      </c>
      <c r="AO20" s="1273">
        <v>1.0974</v>
      </c>
      <c r="AP20" s="1273">
        <v>1.3361</v>
      </c>
      <c r="AQ20" s="1273">
        <v>0.1182</v>
      </c>
      <c r="AR20" s="1273">
        <v>0.0456</v>
      </c>
      <c r="AS20" s="1273">
        <v>0.4399</v>
      </c>
      <c r="AT20" s="1273">
        <v>2.0504</v>
      </c>
      <c r="AU20" s="1273">
        <v>2.12</v>
      </c>
      <c r="AV20" s="1273">
        <v>3.004</v>
      </c>
      <c r="AW20" s="1273">
        <v>2.342</v>
      </c>
      <c r="AX20" s="1274">
        <v>1.74</v>
      </c>
    </row>
    <row r="21" spans="1:50" s="1284" customFormat="1" ht="12.75">
      <c r="A21" s="586"/>
      <c r="B21" s="1282" t="s">
        <v>1041</v>
      </c>
      <c r="C21" s="587"/>
      <c r="D21" s="1273">
        <v>8.28</v>
      </c>
      <c r="E21" s="1273">
        <v>8.59</v>
      </c>
      <c r="F21" s="1273">
        <v>1.96</v>
      </c>
      <c r="G21" s="1273">
        <v>2.625707377362713</v>
      </c>
      <c r="H21" s="1273">
        <v>1.6011029109423673</v>
      </c>
      <c r="I21" s="1273">
        <v>0</v>
      </c>
      <c r="J21" s="1273">
        <v>0.6906</v>
      </c>
      <c r="K21" s="1273">
        <v>0.42</v>
      </c>
      <c r="L21" s="1273">
        <v>0.2173</v>
      </c>
      <c r="M21" s="1273">
        <v>0.4599</v>
      </c>
      <c r="N21" s="1273">
        <v>0.9307730932022839</v>
      </c>
      <c r="O21" s="1273" t="s">
        <v>120</v>
      </c>
      <c r="P21" s="1273">
        <v>0.5262407407407408</v>
      </c>
      <c r="Q21" s="1273">
        <v>0.26</v>
      </c>
      <c r="R21" s="1273">
        <v>0.13</v>
      </c>
      <c r="S21" s="1273">
        <v>0.38</v>
      </c>
      <c r="T21" s="1273">
        <v>0.42</v>
      </c>
      <c r="U21" s="1273" t="s">
        <v>120</v>
      </c>
      <c r="V21" s="1273">
        <v>0.157</v>
      </c>
      <c r="W21" s="1273">
        <v>0.9</v>
      </c>
      <c r="X21" s="1273">
        <v>1.2073</v>
      </c>
      <c r="Y21" s="1273">
        <v>0.3029</v>
      </c>
      <c r="Z21" s="1273">
        <v>0.2288</v>
      </c>
      <c r="AA21" s="1273" t="s">
        <v>120</v>
      </c>
      <c r="AB21" s="1283">
        <v>1.2528</v>
      </c>
      <c r="AC21" s="1283">
        <v>0.8742</v>
      </c>
      <c r="AD21" s="1283">
        <v>0.9045</v>
      </c>
      <c r="AE21" s="1283">
        <v>0.6827</v>
      </c>
      <c r="AF21" s="1283">
        <v>0.5648</v>
      </c>
      <c r="AG21" s="1283" t="s">
        <v>120</v>
      </c>
      <c r="AH21" s="1273">
        <v>3.12</v>
      </c>
      <c r="AI21" s="1273">
        <v>1.57</v>
      </c>
      <c r="AJ21" s="1273">
        <v>0.86</v>
      </c>
      <c r="AK21" s="1273">
        <v>0.8527</v>
      </c>
      <c r="AL21" s="1273">
        <v>0.8302</v>
      </c>
      <c r="AM21" s="1273" t="s">
        <v>120</v>
      </c>
      <c r="AN21" s="1273">
        <v>0.9821</v>
      </c>
      <c r="AO21" s="1273">
        <v>1.1044</v>
      </c>
      <c r="AP21" s="1273">
        <v>1.8787</v>
      </c>
      <c r="AQ21" s="1273">
        <v>0.4359</v>
      </c>
      <c r="AR21" s="1273">
        <v>0.3255</v>
      </c>
      <c r="AS21" s="1273">
        <v>2.312</v>
      </c>
      <c r="AT21" s="1273">
        <v>2.5951</v>
      </c>
      <c r="AU21" s="1273">
        <v>2.3</v>
      </c>
      <c r="AV21" s="1273">
        <v>3.1621084055017827</v>
      </c>
      <c r="AW21" s="1273" t="s">
        <v>120</v>
      </c>
      <c r="AX21" s="1274">
        <v>2.23</v>
      </c>
    </row>
    <row r="22" spans="1:50" ht="12.75">
      <c r="A22" s="586"/>
      <c r="B22" s="1282" t="s">
        <v>1042</v>
      </c>
      <c r="C22" s="587"/>
      <c r="D22" s="1273">
        <v>7.28</v>
      </c>
      <c r="E22" s="1273">
        <v>8.6105</v>
      </c>
      <c r="F22" s="1273">
        <v>2.72</v>
      </c>
      <c r="G22" s="1273" t="s">
        <v>120</v>
      </c>
      <c r="H22" s="1273">
        <v>2.713382091805048</v>
      </c>
      <c r="I22" s="1273">
        <v>0</v>
      </c>
      <c r="J22" s="1273">
        <v>1.0019</v>
      </c>
      <c r="K22" s="1273">
        <v>0.79</v>
      </c>
      <c r="L22" s="1273">
        <v>0.5</v>
      </c>
      <c r="M22" s="1273">
        <v>0.75</v>
      </c>
      <c r="N22" s="1273">
        <v>1.061509865470852</v>
      </c>
      <c r="O22" s="1273" t="s">
        <v>120</v>
      </c>
      <c r="P22" s="1273">
        <v>0.8337058823529412</v>
      </c>
      <c r="Q22" s="1273">
        <v>0.68</v>
      </c>
      <c r="R22" s="1273">
        <v>0.64</v>
      </c>
      <c r="S22" s="1273">
        <v>2.2</v>
      </c>
      <c r="T22" s="1273">
        <v>0.72</v>
      </c>
      <c r="U22" s="1273" t="s">
        <v>120</v>
      </c>
      <c r="V22" s="1273">
        <v>0.54</v>
      </c>
      <c r="W22" s="1273">
        <v>0.9349</v>
      </c>
      <c r="X22" s="1273">
        <v>0.8726</v>
      </c>
      <c r="Y22" s="1273">
        <v>0.5803</v>
      </c>
      <c r="Z22" s="1273">
        <v>0.369</v>
      </c>
      <c r="AA22" s="1273" t="s">
        <v>120</v>
      </c>
      <c r="AB22" s="1283">
        <v>1.3759</v>
      </c>
      <c r="AC22" s="1283">
        <v>1.1623</v>
      </c>
      <c r="AD22" s="1283">
        <v>0.9827</v>
      </c>
      <c r="AE22" s="1283" t="s">
        <v>120</v>
      </c>
      <c r="AF22" s="1283">
        <v>0.7579</v>
      </c>
      <c r="AG22" s="1283" t="s">
        <v>120</v>
      </c>
      <c r="AH22" s="1273">
        <v>3.04</v>
      </c>
      <c r="AI22" s="1273">
        <v>1.97</v>
      </c>
      <c r="AJ22" s="1273">
        <v>0.97</v>
      </c>
      <c r="AK22" s="1273">
        <v>0.9588</v>
      </c>
      <c r="AL22" s="1273">
        <v>0.9434</v>
      </c>
      <c r="AM22" s="1273" t="s">
        <v>120</v>
      </c>
      <c r="AN22" s="1273">
        <v>1.33</v>
      </c>
      <c r="AO22" s="1273">
        <v>1.2908</v>
      </c>
      <c r="AP22" s="1273">
        <v>0.6016</v>
      </c>
      <c r="AQ22" s="1273">
        <v>0.6737</v>
      </c>
      <c r="AR22" s="1273">
        <v>0.7218</v>
      </c>
      <c r="AS22" s="1273" t="s">
        <v>120</v>
      </c>
      <c r="AT22" s="1273">
        <v>2.6856</v>
      </c>
      <c r="AU22" s="1273">
        <v>2.74</v>
      </c>
      <c r="AV22" s="1273">
        <v>3.651</v>
      </c>
      <c r="AW22" s="1273">
        <v>3.25</v>
      </c>
      <c r="AX22" s="1274">
        <v>2.7</v>
      </c>
    </row>
    <row r="23" spans="1:50" ht="12.75">
      <c r="A23" s="586"/>
      <c r="B23" s="587" t="s">
        <v>1043</v>
      </c>
      <c r="C23" s="587"/>
      <c r="D23" s="1273" t="s">
        <v>1044</v>
      </c>
      <c r="E23" s="1273" t="s">
        <v>1045</v>
      </c>
      <c r="F23" s="1273" t="s">
        <v>1045</v>
      </c>
      <c r="G23" s="1273" t="s">
        <v>1045</v>
      </c>
      <c r="H23" s="1273" t="s">
        <v>1045</v>
      </c>
      <c r="I23" s="1273" t="s">
        <v>1045</v>
      </c>
      <c r="J23" s="1273" t="s">
        <v>1045</v>
      </c>
      <c r="K23" s="1273" t="s">
        <v>1045</v>
      </c>
      <c r="L23" s="1273" t="s">
        <v>1045</v>
      </c>
      <c r="M23" s="1273" t="s">
        <v>1046</v>
      </c>
      <c r="N23" s="1273" t="s">
        <v>1046</v>
      </c>
      <c r="O23" s="1273" t="s">
        <v>1046</v>
      </c>
      <c r="P23" s="1273" t="s">
        <v>1046</v>
      </c>
      <c r="Q23" s="1273" t="s">
        <v>1046</v>
      </c>
      <c r="R23" s="1273" t="s">
        <v>1046</v>
      </c>
      <c r="S23" s="1273" t="s">
        <v>1046</v>
      </c>
      <c r="T23" s="1273" t="s">
        <v>1046</v>
      </c>
      <c r="U23" s="1273" t="s">
        <v>1046</v>
      </c>
      <c r="V23" s="1273" t="s">
        <v>1046</v>
      </c>
      <c r="W23" s="1273" t="s">
        <v>1046</v>
      </c>
      <c r="X23" s="1273" t="s">
        <v>1046</v>
      </c>
      <c r="Y23" s="1273" t="s">
        <v>1046</v>
      </c>
      <c r="Z23" s="1273" t="s">
        <v>1046</v>
      </c>
      <c r="AA23" s="1273" t="s">
        <v>1046</v>
      </c>
      <c r="AB23" s="1273" t="s">
        <v>1046</v>
      </c>
      <c r="AC23" s="1273" t="s">
        <v>1046</v>
      </c>
      <c r="AD23" s="1273" t="s">
        <v>1046</v>
      </c>
      <c r="AE23" s="1273" t="s">
        <v>1047</v>
      </c>
      <c r="AF23" s="1273" t="s">
        <v>1048</v>
      </c>
      <c r="AG23" s="1273" t="s">
        <v>1048</v>
      </c>
      <c r="AH23" s="1273" t="s">
        <v>1048</v>
      </c>
      <c r="AI23" s="1273" t="s">
        <v>1048</v>
      </c>
      <c r="AJ23" s="1273" t="s">
        <v>1048</v>
      </c>
      <c r="AK23" s="1273" t="s">
        <v>1048</v>
      </c>
      <c r="AL23" s="1273" t="s">
        <v>1049</v>
      </c>
      <c r="AM23" s="1273" t="s">
        <v>1049</v>
      </c>
      <c r="AN23" s="1273" t="s">
        <v>1049</v>
      </c>
      <c r="AO23" s="1273" t="s">
        <v>1049</v>
      </c>
      <c r="AP23" s="1273" t="s">
        <v>1049</v>
      </c>
      <c r="AQ23" s="1273" t="s">
        <v>1049</v>
      </c>
      <c r="AR23" s="1273" t="s">
        <v>1049</v>
      </c>
      <c r="AS23" s="1273" t="s">
        <v>1049</v>
      </c>
      <c r="AT23" s="1273" t="s">
        <v>1049</v>
      </c>
      <c r="AU23" s="1273" t="s">
        <v>1049</v>
      </c>
      <c r="AV23" s="1273" t="s">
        <v>1049</v>
      </c>
      <c r="AW23" s="1273" t="s">
        <v>1049</v>
      </c>
      <c r="AX23" s="1274" t="s">
        <v>1049</v>
      </c>
    </row>
    <row r="24" spans="1:50" ht="12.75">
      <c r="A24" s="586"/>
      <c r="B24" s="1278" t="s">
        <v>1050</v>
      </c>
      <c r="C24" s="587"/>
      <c r="D24" s="1273" t="s">
        <v>1051</v>
      </c>
      <c r="E24" s="1273" t="s">
        <v>1052</v>
      </c>
      <c r="F24" s="1273" t="s">
        <v>1052</v>
      </c>
      <c r="G24" s="1273" t="s">
        <v>1052</v>
      </c>
      <c r="H24" s="1273" t="s">
        <v>1052</v>
      </c>
      <c r="I24" s="1273" t="s">
        <v>1053</v>
      </c>
      <c r="J24" s="1273" t="s">
        <v>1053</v>
      </c>
      <c r="K24" s="1273" t="s">
        <v>1053</v>
      </c>
      <c r="L24" s="1273" t="s">
        <v>1052</v>
      </c>
      <c r="M24" s="1273" t="s">
        <v>1052</v>
      </c>
      <c r="N24" s="1273" t="s">
        <v>1052</v>
      </c>
      <c r="O24" s="1273" t="s">
        <v>1052</v>
      </c>
      <c r="P24" s="1273" t="s">
        <v>1052</v>
      </c>
      <c r="Q24" s="1273" t="s">
        <v>1052</v>
      </c>
      <c r="R24" s="1273" t="s">
        <v>1052</v>
      </c>
      <c r="S24" s="1273" t="s">
        <v>1052</v>
      </c>
      <c r="T24" s="1273" t="s">
        <v>1052</v>
      </c>
      <c r="U24" s="1273" t="s">
        <v>1052</v>
      </c>
      <c r="V24" s="1273" t="s">
        <v>1052</v>
      </c>
      <c r="W24" s="1273" t="s">
        <v>1052</v>
      </c>
      <c r="X24" s="1273" t="s">
        <v>1052</v>
      </c>
      <c r="Y24" s="1273" t="s">
        <v>1052</v>
      </c>
      <c r="Z24" s="1273" t="s">
        <v>1052</v>
      </c>
      <c r="AA24" s="1273" t="s">
        <v>1052</v>
      </c>
      <c r="AB24" s="1273" t="s">
        <v>1052</v>
      </c>
      <c r="AC24" s="1273" t="s">
        <v>1052</v>
      </c>
      <c r="AD24" s="1273" t="s">
        <v>1052</v>
      </c>
      <c r="AE24" s="1273" t="s">
        <v>1052</v>
      </c>
      <c r="AF24" s="1273" t="s">
        <v>1052</v>
      </c>
      <c r="AG24" s="1273" t="s">
        <v>1052</v>
      </c>
      <c r="AH24" s="1273" t="s">
        <v>1052</v>
      </c>
      <c r="AI24" s="1273" t="s">
        <v>1052</v>
      </c>
      <c r="AJ24" s="1273" t="s">
        <v>1052</v>
      </c>
      <c r="AK24" s="1273" t="s">
        <v>1052</v>
      </c>
      <c r="AL24" s="1273" t="s">
        <v>1052</v>
      </c>
      <c r="AM24" s="1273" t="s">
        <v>1052</v>
      </c>
      <c r="AN24" s="1273" t="s">
        <v>1052</v>
      </c>
      <c r="AO24" s="1273" t="s">
        <v>1052</v>
      </c>
      <c r="AP24" s="1273" t="s">
        <v>1052</v>
      </c>
      <c r="AQ24" s="1273" t="s">
        <v>1052</v>
      </c>
      <c r="AR24" s="1273" t="s">
        <v>1052</v>
      </c>
      <c r="AS24" s="1273" t="s">
        <v>1052</v>
      </c>
      <c r="AT24" s="1273" t="s">
        <v>1052</v>
      </c>
      <c r="AU24" s="1273" t="s">
        <v>1052</v>
      </c>
      <c r="AV24" s="1273" t="s">
        <v>1052</v>
      </c>
      <c r="AW24" s="1285" t="s">
        <v>1052</v>
      </c>
      <c r="AX24" s="1274" t="s">
        <v>1052</v>
      </c>
    </row>
    <row r="25" spans="1:50" ht="12.75">
      <c r="A25" s="1286" t="s">
        <v>1054</v>
      </c>
      <c r="B25" s="1287"/>
      <c r="C25" s="1288"/>
      <c r="D25" s="1289">
        <v>6.57</v>
      </c>
      <c r="E25" s="1289">
        <v>8.22</v>
      </c>
      <c r="F25" s="1289">
        <v>0.86</v>
      </c>
      <c r="G25" s="1289">
        <v>1.3649886601894599</v>
      </c>
      <c r="H25" s="1289">
        <v>0.86</v>
      </c>
      <c r="I25" s="1289">
        <v>0.3</v>
      </c>
      <c r="J25" s="1289">
        <v>0.27</v>
      </c>
      <c r="K25" s="1289">
        <v>0.25</v>
      </c>
      <c r="L25" s="1289">
        <v>0.22459140275275666</v>
      </c>
      <c r="M25" s="1289">
        <v>0.20374838574155063</v>
      </c>
      <c r="N25" s="1289">
        <v>0.21</v>
      </c>
      <c r="O25" s="1289">
        <v>0.20773918429166563</v>
      </c>
      <c r="P25" s="1289">
        <v>0.2017363513916063</v>
      </c>
      <c r="Q25" s="1289">
        <v>0.19</v>
      </c>
      <c r="R25" s="1289">
        <v>0.19</v>
      </c>
      <c r="S25" s="1289">
        <v>0.18</v>
      </c>
      <c r="T25" s="1289">
        <v>0.1633696910001769</v>
      </c>
      <c r="U25" s="1289">
        <v>0.15</v>
      </c>
      <c r="V25" s="1289">
        <v>0.17</v>
      </c>
      <c r="W25" s="1289">
        <v>1.03</v>
      </c>
      <c r="X25" s="1289">
        <v>0.42</v>
      </c>
      <c r="Y25" s="1290">
        <v>0.15</v>
      </c>
      <c r="Z25" s="1289">
        <v>0.15</v>
      </c>
      <c r="AA25" s="1289">
        <v>2.23</v>
      </c>
      <c r="AB25" s="1289">
        <v>1.8</v>
      </c>
      <c r="AC25" s="1289">
        <v>0.64</v>
      </c>
      <c r="AD25" s="1289">
        <v>0.44</v>
      </c>
      <c r="AE25" s="1289">
        <v>0.24</v>
      </c>
      <c r="AF25" s="1289">
        <v>1.01</v>
      </c>
      <c r="AG25" s="1289">
        <v>0.7392803128066334</v>
      </c>
      <c r="AH25" s="1289">
        <v>1.45</v>
      </c>
      <c r="AI25" s="1289">
        <v>0.64</v>
      </c>
      <c r="AJ25" s="1289">
        <v>0.36</v>
      </c>
      <c r="AK25" s="1289">
        <v>0.82</v>
      </c>
      <c r="AL25" s="1289">
        <v>0.26</v>
      </c>
      <c r="AM25" s="1289">
        <v>0.22</v>
      </c>
      <c r="AN25" s="1289">
        <v>0.42</v>
      </c>
      <c r="AO25" s="1289">
        <v>1.59</v>
      </c>
      <c r="AP25" s="1289">
        <v>3.44</v>
      </c>
      <c r="AQ25" s="1289">
        <v>0.36</v>
      </c>
      <c r="AR25" s="1289">
        <v>0.69</v>
      </c>
      <c r="AS25" s="1289">
        <v>0.82</v>
      </c>
      <c r="AT25" s="1289">
        <v>2.56</v>
      </c>
      <c r="AU25" s="1289">
        <v>3.2654353261213163</v>
      </c>
      <c r="AV25" s="1289">
        <v>3.589799225401636</v>
      </c>
      <c r="AW25" s="1285">
        <v>2.6727</v>
      </c>
      <c r="AX25" s="1291">
        <v>2.71</v>
      </c>
    </row>
    <row r="26" spans="1:50" ht="12.75">
      <c r="A26" s="1292" t="s">
        <v>1055</v>
      </c>
      <c r="B26" s="1293"/>
      <c r="C26" s="1288"/>
      <c r="D26" s="1294"/>
      <c r="E26" s="1294"/>
      <c r="F26" s="1295">
        <v>6.171809923677013</v>
      </c>
      <c r="G26" s="1289">
        <v>5.2</v>
      </c>
      <c r="H26" s="1289">
        <v>5.25</v>
      </c>
      <c r="I26" s="1289">
        <v>5.13</v>
      </c>
      <c r="J26" s="1289">
        <v>5.01</v>
      </c>
      <c r="K26" s="1289">
        <v>4.89</v>
      </c>
      <c r="L26" s="1289">
        <v>4.86</v>
      </c>
      <c r="M26" s="1289">
        <v>4.75</v>
      </c>
      <c r="N26" s="1289">
        <v>4.68</v>
      </c>
      <c r="O26" s="1289">
        <v>4.61</v>
      </c>
      <c r="P26" s="1289">
        <v>4.45</v>
      </c>
      <c r="Q26" s="1289">
        <v>4.3</v>
      </c>
      <c r="R26" s="1289">
        <v>4.26</v>
      </c>
      <c r="S26" s="1289">
        <v>4.22</v>
      </c>
      <c r="T26" s="1289">
        <v>4.093039677595375</v>
      </c>
      <c r="U26" s="1289">
        <v>3.99</v>
      </c>
      <c r="V26" s="1289">
        <v>3.9028606805380788</v>
      </c>
      <c r="W26" s="1289">
        <v>3.7938564896258735</v>
      </c>
      <c r="X26" s="1289">
        <v>3.813646481799705</v>
      </c>
      <c r="Y26" s="1290">
        <v>3.76</v>
      </c>
      <c r="Z26" s="1289">
        <v>3.7486832454511747</v>
      </c>
      <c r="AA26" s="1289">
        <v>3.84</v>
      </c>
      <c r="AB26" s="1289">
        <v>3.79</v>
      </c>
      <c r="AC26" s="1289">
        <v>4.07</v>
      </c>
      <c r="AD26" s="1289">
        <v>4.06</v>
      </c>
      <c r="AE26" s="1289">
        <v>4.05</v>
      </c>
      <c r="AF26" s="1289">
        <v>3.94</v>
      </c>
      <c r="AG26" s="1289">
        <v>3.9</v>
      </c>
      <c r="AH26" s="1289">
        <v>3.73</v>
      </c>
      <c r="AI26" s="1289">
        <v>3.55</v>
      </c>
      <c r="AJ26" s="1289">
        <v>3.52</v>
      </c>
      <c r="AK26" s="1289">
        <v>3.37</v>
      </c>
      <c r="AL26" s="1289">
        <v>3.3209337778655517</v>
      </c>
      <c r="AM26" s="1289">
        <v>3.15</v>
      </c>
      <c r="AN26" s="1289">
        <v>3.064653314912344</v>
      </c>
      <c r="AO26" s="1289">
        <v>2.94</v>
      </c>
      <c r="AP26" s="1289">
        <v>3.07</v>
      </c>
      <c r="AQ26" s="1289">
        <v>3.09</v>
      </c>
      <c r="AR26" s="1289">
        <v>3.28</v>
      </c>
      <c r="AS26" s="1289">
        <v>3.29</v>
      </c>
      <c r="AT26" s="1289">
        <v>3.27</v>
      </c>
      <c r="AU26" s="1289">
        <v>3.3</v>
      </c>
      <c r="AV26" s="1289">
        <v>3.46</v>
      </c>
      <c r="AW26" s="1285">
        <v>3.74</v>
      </c>
      <c r="AX26" s="1291">
        <v>3.98</v>
      </c>
    </row>
    <row r="27" spans="1:52" ht="12.75">
      <c r="A27" s="1292" t="s">
        <v>1056</v>
      </c>
      <c r="B27" s="1296"/>
      <c r="C27" s="1296"/>
      <c r="D27" s="1294"/>
      <c r="E27" s="1294"/>
      <c r="F27" s="1297">
        <v>12.402829832416426</v>
      </c>
      <c r="G27" s="1289">
        <v>12.34</v>
      </c>
      <c r="H27" s="1289">
        <v>12.09</v>
      </c>
      <c r="I27" s="1289">
        <v>12.1</v>
      </c>
      <c r="J27" s="1289">
        <v>11.95</v>
      </c>
      <c r="K27" s="1289">
        <v>11.78</v>
      </c>
      <c r="L27" s="1289">
        <v>11.79</v>
      </c>
      <c r="M27" s="1289">
        <v>11.48</v>
      </c>
      <c r="N27" s="1289">
        <v>11.53</v>
      </c>
      <c r="O27" s="1289">
        <v>11.37</v>
      </c>
      <c r="P27" s="1289">
        <v>11.18</v>
      </c>
      <c r="Q27" s="1289">
        <v>10.915791628170691</v>
      </c>
      <c r="R27" s="1289">
        <v>10.82</v>
      </c>
      <c r="S27" s="1289">
        <v>10.81</v>
      </c>
      <c r="T27" s="1289">
        <v>10.54995071060591</v>
      </c>
      <c r="U27" s="1289">
        <v>10.3</v>
      </c>
      <c r="V27" s="1289">
        <v>10.226252086741528</v>
      </c>
      <c r="W27" s="1289">
        <v>10.135310047775658</v>
      </c>
      <c r="X27" s="1289">
        <v>9.937237232078088</v>
      </c>
      <c r="Y27" s="1290">
        <v>9.94</v>
      </c>
      <c r="Z27" s="1289">
        <v>9.818236657250683</v>
      </c>
      <c r="AA27" s="1289">
        <v>9.67</v>
      </c>
      <c r="AB27" s="1289">
        <v>9.56</v>
      </c>
      <c r="AC27" s="1289">
        <v>9.64</v>
      </c>
      <c r="AD27" s="1289">
        <v>9.65</v>
      </c>
      <c r="AE27" s="1289">
        <v>9.59</v>
      </c>
      <c r="AF27" s="1289">
        <v>9.62</v>
      </c>
      <c r="AG27" s="1289">
        <v>9.61</v>
      </c>
      <c r="AH27" s="1289">
        <v>9.54</v>
      </c>
      <c r="AI27" s="1289">
        <v>9.46</v>
      </c>
      <c r="AJ27" s="1289">
        <v>9.47</v>
      </c>
      <c r="AK27" s="1289">
        <v>9.44</v>
      </c>
      <c r="AL27" s="1289">
        <v>9.292191527361625</v>
      </c>
      <c r="AM27" s="1289">
        <v>9.2</v>
      </c>
      <c r="AN27" s="1289">
        <v>9.16820383701169</v>
      </c>
      <c r="AO27" s="1289">
        <v>9.06</v>
      </c>
      <c r="AP27" s="1289">
        <v>9.04</v>
      </c>
      <c r="AQ27" s="1289">
        <v>8.98</v>
      </c>
      <c r="AR27" s="1289">
        <v>8.86</v>
      </c>
      <c r="AS27" s="1289">
        <v>8.88</v>
      </c>
      <c r="AT27" s="1289">
        <v>8.77</v>
      </c>
      <c r="AU27" s="1289">
        <v>8.62</v>
      </c>
      <c r="AV27" s="1289">
        <v>8.88</v>
      </c>
      <c r="AW27" s="1285">
        <v>9.11</v>
      </c>
      <c r="AX27" s="1291">
        <v>9.31</v>
      </c>
      <c r="AY27" s="1306"/>
      <c r="AZ27" s="1306"/>
    </row>
    <row r="28" spans="1:50" ht="13.5" thickBot="1">
      <c r="A28" s="1298" t="s">
        <v>1057</v>
      </c>
      <c r="B28" s="1299"/>
      <c r="C28" s="1299"/>
      <c r="D28" s="1300"/>
      <c r="E28" s="1300"/>
      <c r="F28" s="1300"/>
      <c r="G28" s="1301">
        <v>9.84</v>
      </c>
      <c r="H28" s="1301">
        <v>9.83</v>
      </c>
      <c r="I28" s="1301">
        <v>9.63</v>
      </c>
      <c r="J28" s="1301">
        <v>9.35</v>
      </c>
      <c r="K28" s="1301">
        <v>9.23</v>
      </c>
      <c r="L28" s="1301">
        <v>9.03</v>
      </c>
      <c r="M28" s="1301">
        <v>8.86</v>
      </c>
      <c r="N28" s="1301">
        <v>8.75</v>
      </c>
      <c r="O28" s="1301">
        <v>8.58</v>
      </c>
      <c r="P28" s="1301">
        <v>8.55</v>
      </c>
      <c r="Q28" s="1301">
        <v>8.38</v>
      </c>
      <c r="R28" s="1301">
        <v>8.31</v>
      </c>
      <c r="S28" s="1301">
        <v>8.23</v>
      </c>
      <c r="T28" s="1301">
        <v>8.36</v>
      </c>
      <c r="U28" s="1301">
        <v>7.68</v>
      </c>
      <c r="V28" s="1301">
        <v>7.9</v>
      </c>
      <c r="W28" s="1301">
        <v>7.73</v>
      </c>
      <c r="X28" s="1301">
        <v>7.46</v>
      </c>
      <c r="Y28" s="1301">
        <v>7.44</v>
      </c>
      <c r="Z28" s="1301">
        <v>7.49</v>
      </c>
      <c r="AA28" s="1301">
        <v>7.51</v>
      </c>
      <c r="AB28" s="1301">
        <v>7.52</v>
      </c>
      <c r="AC28" s="1301">
        <v>7.68</v>
      </c>
      <c r="AD28" s="1301">
        <v>7.76</v>
      </c>
      <c r="AE28" s="1301">
        <v>7.69</v>
      </c>
      <c r="AF28" s="1301">
        <v>7.88</v>
      </c>
      <c r="AG28" s="1301">
        <v>7.18</v>
      </c>
      <c r="AH28" s="1301">
        <v>7.21</v>
      </c>
      <c r="AI28" s="1301">
        <v>7.22</v>
      </c>
      <c r="AJ28" s="1301">
        <v>7.04</v>
      </c>
      <c r="AK28" s="1301">
        <v>6.91</v>
      </c>
      <c r="AL28" s="1301">
        <v>6.82</v>
      </c>
      <c r="AM28" s="1301">
        <v>6.58</v>
      </c>
      <c r="AN28" s="1301">
        <v>6.46</v>
      </c>
      <c r="AO28" s="1301">
        <v>6.32</v>
      </c>
      <c r="AP28" s="1301">
        <v>6.29</v>
      </c>
      <c r="AQ28" s="1301">
        <v>6.27</v>
      </c>
      <c r="AR28" s="1301">
        <v>6.54</v>
      </c>
      <c r="AS28" s="1301">
        <v>6.1</v>
      </c>
      <c r="AT28" s="1301">
        <v>6.23</v>
      </c>
      <c r="AU28" s="1301">
        <v>6.43</v>
      </c>
      <c r="AV28" s="1301">
        <v>6.55</v>
      </c>
      <c r="AW28" s="1302">
        <v>6.78</v>
      </c>
      <c r="AX28" s="1401">
        <v>7.1</v>
      </c>
    </row>
    <row r="29" spans="1:13" ht="13.5" thickTop="1">
      <c r="A29" s="1303"/>
      <c r="B29" s="1304"/>
      <c r="C29" s="1304"/>
      <c r="D29" s="1267"/>
      <c r="E29" s="1267"/>
      <c r="F29" s="1267"/>
      <c r="H29" s="1273"/>
      <c r="I29" s="1273"/>
      <c r="J29" s="1273"/>
      <c r="K29" s="1273"/>
      <c r="L29" s="1273"/>
      <c r="M29" s="1273"/>
    </row>
    <row r="30" spans="1:50" ht="12.75">
      <c r="A30" s="1305" t="s">
        <v>1058</v>
      </c>
      <c r="B30" s="587"/>
      <c r="C30" s="587"/>
      <c r="AA30" s="1306"/>
      <c r="AB30" s="1306"/>
      <c r="AC30" s="1306"/>
      <c r="AD30" s="1306"/>
      <c r="AE30" s="1306"/>
      <c r="AF30" s="1306"/>
      <c r="AG30" s="1306"/>
      <c r="AH30" s="1306"/>
      <c r="AI30" s="1306"/>
      <c r="AJ30" s="1306"/>
      <c r="AK30" s="1306">
        <f>AK27-AK26</f>
        <v>6.069999999999999</v>
      </c>
      <c r="AL30" s="1306"/>
      <c r="AM30" s="1306"/>
      <c r="AN30" s="1306"/>
      <c r="AO30" s="1306"/>
      <c r="AP30" s="1306"/>
      <c r="AQ30" s="1306"/>
      <c r="AR30" s="1306"/>
      <c r="AS30" s="1306"/>
      <c r="AT30" s="1306"/>
      <c r="AU30" s="1306"/>
      <c r="AV30" s="1306"/>
      <c r="AW30" s="1306"/>
      <c r="AX30" s="1306"/>
    </row>
    <row r="31" spans="1:7" ht="12.75">
      <c r="A31" s="1307" t="s">
        <v>1059</v>
      </c>
      <c r="B31" s="49"/>
      <c r="C31" s="49"/>
      <c r="D31" s="49"/>
      <c r="E31" s="49"/>
      <c r="F31" s="49"/>
      <c r="G31" s="49"/>
    </row>
    <row r="32" spans="1:5" ht="12.75">
      <c r="A32" s="1308" t="s">
        <v>1060</v>
      </c>
      <c r="B32" s="1308"/>
      <c r="C32" s="1308"/>
      <c r="D32" s="1308"/>
      <c r="E32" s="1308"/>
    </row>
    <row r="33" spans="1:3" ht="12.75">
      <c r="A33" s="1762" t="s">
        <v>1061</v>
      </c>
      <c r="B33" s="1762"/>
      <c r="C33" s="1762"/>
    </row>
    <row r="34" spans="1:3" ht="12.75">
      <c r="A34" s="1762"/>
      <c r="B34" s="1762"/>
      <c r="C34" s="1762"/>
    </row>
    <row r="35" spans="1:3" ht="12.75">
      <c r="A35" s="1309"/>
      <c r="B35" s="587"/>
      <c r="C35" s="587"/>
    </row>
    <row r="36" spans="1:3" ht="12.75">
      <c r="A36" s="587"/>
      <c r="B36" s="587"/>
      <c r="C36" s="587"/>
    </row>
    <row r="37" spans="1:3" ht="12.75">
      <c r="A37" s="587"/>
      <c r="B37" s="1282"/>
      <c r="C37" s="587"/>
    </row>
    <row r="38" spans="1:3" ht="12.75">
      <c r="A38" s="587"/>
      <c r="B38" s="587"/>
      <c r="C38" s="587"/>
    </row>
    <row r="39" spans="1:3" ht="12.75">
      <c r="A39" s="587"/>
      <c r="B39" s="587"/>
      <c r="C39" s="587"/>
    </row>
    <row r="40" spans="1:3" ht="12.75">
      <c r="A40" s="587"/>
      <c r="B40" s="587"/>
      <c r="C40" s="587"/>
    </row>
    <row r="41" spans="1:3" ht="12.75">
      <c r="A41" s="587"/>
      <c r="B41" s="587"/>
      <c r="C41" s="587"/>
    </row>
    <row r="42" spans="1:3" ht="12.75">
      <c r="A42" s="587"/>
      <c r="B42" s="587"/>
      <c r="C42" s="587"/>
    </row>
    <row r="43" spans="1:3" ht="12.75">
      <c r="A43" s="587"/>
      <c r="B43" s="587"/>
      <c r="C43" s="587"/>
    </row>
    <row r="44" spans="1:3" ht="12.75">
      <c r="A44" s="1309"/>
      <c r="B44" s="587"/>
      <c r="C44" s="587"/>
    </row>
    <row r="45" spans="1:3" ht="12.75">
      <c r="A45" s="1309"/>
      <c r="B45" s="1282"/>
      <c r="C45" s="587"/>
    </row>
    <row r="46" spans="1:3" ht="12.75">
      <c r="A46" s="587"/>
      <c r="B46" s="1282"/>
      <c r="C46" s="587"/>
    </row>
    <row r="47" spans="1:3" ht="12.75">
      <c r="A47" s="587"/>
      <c r="B47" s="1282"/>
      <c r="C47" s="587"/>
    </row>
    <row r="48" spans="1:3" ht="12.75">
      <c r="A48" s="587"/>
      <c r="B48" s="1282"/>
      <c r="C48" s="587"/>
    </row>
    <row r="49" spans="1:3" ht="12.75">
      <c r="A49" s="587"/>
      <c r="B49" s="587"/>
      <c r="C49" s="587"/>
    </row>
    <row r="50" spans="1:3" ht="12.75">
      <c r="A50" s="587"/>
      <c r="B50" s="587"/>
      <c r="C50" s="587"/>
    </row>
    <row r="51" spans="1:3" ht="12.75">
      <c r="A51" s="1310"/>
      <c r="B51" s="1311"/>
      <c r="C51" s="1312"/>
    </row>
    <row r="52" spans="1:3" ht="12.75">
      <c r="A52" s="1309"/>
      <c r="B52" s="587"/>
      <c r="C52" s="587"/>
    </row>
    <row r="53" spans="1:3" ht="12.75">
      <c r="A53" s="587"/>
      <c r="B53" s="1309"/>
      <c r="C53" s="587"/>
    </row>
    <row r="54" spans="1:3" ht="12.75">
      <c r="A54" s="587"/>
      <c r="B54" s="587"/>
      <c r="C54" s="587"/>
    </row>
    <row r="55" spans="1:3" ht="12.75">
      <c r="A55" s="587"/>
      <c r="B55" s="587"/>
      <c r="C55" s="587"/>
    </row>
    <row r="56" spans="1:3" ht="12.75">
      <c r="A56" s="587"/>
      <c r="B56" s="587"/>
      <c r="C56" s="587"/>
    </row>
    <row r="57" spans="1:3" ht="12.75">
      <c r="A57" s="587"/>
      <c r="B57" s="587"/>
      <c r="C57" s="587"/>
    </row>
    <row r="58" spans="1:3" ht="12.75">
      <c r="A58" s="587"/>
      <c r="B58" s="587"/>
      <c r="C58" s="587"/>
    </row>
    <row r="59" spans="1:3" ht="12.75">
      <c r="A59" s="587"/>
      <c r="B59" s="587"/>
      <c r="C59" s="587"/>
    </row>
    <row r="60" spans="1:3" ht="12.75">
      <c r="A60" s="587"/>
      <c r="B60" s="587"/>
      <c r="C60" s="587"/>
    </row>
    <row r="61" spans="1:3" ht="12.75">
      <c r="A61" s="587"/>
      <c r="B61" s="1309"/>
      <c r="C61" s="587"/>
    </row>
    <row r="62" spans="1:3" ht="12.75">
      <c r="A62" s="587"/>
      <c r="B62" s="587"/>
      <c r="C62" s="587"/>
    </row>
    <row r="63" spans="1:3" ht="12.75">
      <c r="A63" s="587"/>
      <c r="B63" s="1282"/>
      <c r="C63" s="587"/>
    </row>
    <row r="64" spans="1:3" ht="12.75">
      <c r="A64" s="587"/>
      <c r="B64" s="1282"/>
      <c r="C64" s="587"/>
    </row>
    <row r="65" spans="1:3" ht="12.75">
      <c r="A65" s="587"/>
      <c r="B65" s="1282"/>
      <c r="C65" s="587"/>
    </row>
    <row r="66" spans="1:3" ht="12.75">
      <c r="A66" s="587"/>
      <c r="B66" s="1282"/>
      <c r="C66" s="587"/>
    </row>
    <row r="67" spans="1:3" ht="12.75">
      <c r="A67" s="1307"/>
      <c r="B67" s="1307"/>
      <c r="C67" s="1310"/>
    </row>
    <row r="68" spans="1:3" ht="12.75">
      <c r="A68" s="1282"/>
      <c r="B68" s="584"/>
      <c r="C68" s="584"/>
    </row>
    <row r="69" ht="12.75">
      <c r="A69" s="1313"/>
    </row>
  </sheetData>
  <sheetProtection/>
  <mergeCells count="7">
    <mergeCell ref="A34:C34"/>
    <mergeCell ref="A1:AX1"/>
    <mergeCell ref="A2:AX2"/>
    <mergeCell ref="A4:C4"/>
    <mergeCell ref="A5:C5"/>
    <mergeCell ref="A33:C33"/>
    <mergeCell ref="A3:AX3"/>
  </mergeCells>
  <dataValidations count="1">
    <dataValidation type="textLength" allowBlank="1" showInputMessage="1" showErrorMessage="1" sqref="G7:G12">
      <formula1>11111</formula1>
      <formula2>99999</formula2>
    </dataValidation>
  </dataValidations>
  <printOptions/>
  <pageMargins left="0.7" right="0.7" top="0.75" bottom="0.75" header="0.3" footer="0.3"/>
  <pageSetup horizontalDpi="600" verticalDpi="600" orientation="portrait" scale="55" r:id="rId1"/>
</worksheet>
</file>

<file path=xl/worksheets/sheet39.xml><?xml version="1.0" encoding="utf-8"?>
<worksheet xmlns="http://schemas.openxmlformats.org/spreadsheetml/2006/main" xmlns:r="http://schemas.openxmlformats.org/officeDocument/2006/relationships">
  <dimension ref="A1:M35"/>
  <sheetViews>
    <sheetView zoomScalePageLayoutView="0" workbookViewId="0" topLeftCell="A1">
      <selection activeCell="M24" sqref="M24"/>
    </sheetView>
  </sheetViews>
  <sheetFormatPr defaultColWidth="9.140625" defaultRowHeight="15"/>
  <cols>
    <col min="1" max="1" width="9.140625" style="1318" customWidth="1"/>
    <col min="2" max="2" width="12.7109375" style="1318" bestFit="1" customWidth="1"/>
    <col min="3" max="16384" width="9.140625" style="1315" customWidth="1"/>
  </cols>
  <sheetData>
    <row r="1" spans="1:12" ht="12.75">
      <c r="A1" s="1314"/>
      <c r="B1" s="1590" t="s">
        <v>1090</v>
      </c>
      <c r="C1" s="1590"/>
      <c r="D1" s="1590"/>
      <c r="E1" s="1590"/>
      <c r="F1" s="1590"/>
      <c r="G1" s="1590"/>
      <c r="H1" s="1590"/>
      <c r="I1" s="1590"/>
      <c r="J1" s="1590"/>
      <c r="K1" s="1590"/>
      <c r="L1" s="1590"/>
    </row>
    <row r="2" spans="1:12" ht="15.75">
      <c r="A2" s="1314"/>
      <c r="B2" s="1769" t="s">
        <v>42</v>
      </c>
      <c r="C2" s="1769"/>
      <c r="D2" s="1769"/>
      <c r="E2" s="1769"/>
      <c r="F2" s="1769"/>
      <c r="G2" s="1769"/>
      <c r="H2" s="1769"/>
      <c r="I2" s="1769"/>
      <c r="J2" s="1769"/>
      <c r="K2" s="1769"/>
      <c r="L2" s="1769"/>
    </row>
    <row r="3" spans="1:7" ht="12.75">
      <c r="A3" s="806"/>
      <c r="B3" s="806"/>
      <c r="C3" s="1316"/>
      <c r="D3" s="1317"/>
      <c r="E3" s="1317"/>
      <c r="F3" s="1317"/>
      <c r="G3" s="1317"/>
    </row>
    <row r="4" spans="2:12" ht="12.75" thickBot="1">
      <c r="B4" s="1319"/>
      <c r="C4" s="1319"/>
      <c r="D4" s="1319"/>
      <c r="E4" s="1319"/>
      <c r="F4" s="1319"/>
      <c r="G4" s="1319"/>
      <c r="H4" s="1319"/>
      <c r="I4" s="1319"/>
      <c r="J4" s="1319"/>
      <c r="K4" s="1319"/>
      <c r="L4" s="1319" t="s">
        <v>1062</v>
      </c>
    </row>
    <row r="5" spans="2:12" ht="13.5" thickTop="1">
      <c r="B5" s="1770" t="s">
        <v>531</v>
      </c>
      <c r="C5" s="1772" t="s">
        <v>1063</v>
      </c>
      <c r="D5" s="1772"/>
      <c r="E5" s="1772"/>
      <c r="F5" s="1772"/>
      <c r="G5" s="1773"/>
      <c r="H5" s="1774" t="s">
        <v>1064</v>
      </c>
      <c r="I5" s="1775"/>
      <c r="J5" s="1775"/>
      <c r="K5" s="1775"/>
      <c r="L5" s="1776"/>
    </row>
    <row r="6" spans="2:12" ht="12.75">
      <c r="B6" s="1771"/>
      <c r="C6" s="1320" t="s">
        <v>538</v>
      </c>
      <c r="D6" s="1321" t="s">
        <v>539</v>
      </c>
      <c r="E6" s="1322" t="s">
        <v>43</v>
      </c>
      <c r="F6" s="1322" t="s">
        <v>44</v>
      </c>
      <c r="G6" s="1323" t="s">
        <v>123</v>
      </c>
      <c r="H6" s="1320" t="s">
        <v>538</v>
      </c>
      <c r="I6" s="1321" t="s">
        <v>539</v>
      </c>
      <c r="J6" s="1322" t="s">
        <v>43</v>
      </c>
      <c r="K6" s="1322" t="s">
        <v>44</v>
      </c>
      <c r="L6" s="1324" t="s">
        <v>123</v>
      </c>
    </row>
    <row r="7" spans="2:12" ht="12.75">
      <c r="B7" s="1325" t="s">
        <v>187</v>
      </c>
      <c r="C7" s="1326">
        <v>0.18</v>
      </c>
      <c r="D7" s="1327">
        <v>0.25</v>
      </c>
      <c r="E7" s="1328">
        <v>0.0044</v>
      </c>
      <c r="F7" s="1329">
        <v>0.9477779527559054</v>
      </c>
      <c r="G7" s="1330">
        <v>0.4399</v>
      </c>
      <c r="H7" s="1331" t="s">
        <v>120</v>
      </c>
      <c r="I7" s="1332" t="s">
        <v>120</v>
      </c>
      <c r="J7" s="1332" t="s">
        <v>120</v>
      </c>
      <c r="K7" s="1333" t="s">
        <v>120</v>
      </c>
      <c r="L7" s="1334" t="s">
        <v>120</v>
      </c>
    </row>
    <row r="8" spans="2:12" ht="12.75">
      <c r="B8" s="1335" t="s">
        <v>188</v>
      </c>
      <c r="C8" s="1336">
        <v>0.1463</v>
      </c>
      <c r="D8" s="1337">
        <v>0.14</v>
      </c>
      <c r="E8" s="1338">
        <v>0.0656</v>
      </c>
      <c r="F8" s="1339">
        <v>2.22</v>
      </c>
      <c r="G8" s="1340">
        <v>2.0504</v>
      </c>
      <c r="H8" s="1341">
        <v>1.16</v>
      </c>
      <c r="I8" s="1338">
        <v>1</v>
      </c>
      <c r="J8" s="1342">
        <v>0.54</v>
      </c>
      <c r="K8" s="1342">
        <v>3.04</v>
      </c>
      <c r="L8" s="1334">
        <v>2.6856</v>
      </c>
    </row>
    <row r="9" spans="2:12" ht="12.75">
      <c r="B9" s="1335" t="s">
        <v>189</v>
      </c>
      <c r="C9" s="1336">
        <v>0.31</v>
      </c>
      <c r="D9" s="1337">
        <v>0.07</v>
      </c>
      <c r="E9" s="1338">
        <v>0.9267</v>
      </c>
      <c r="F9" s="1339">
        <v>1.1</v>
      </c>
      <c r="G9" s="1340">
        <v>2.1162</v>
      </c>
      <c r="H9" s="1341">
        <v>0.93</v>
      </c>
      <c r="I9" s="1338">
        <v>0.79</v>
      </c>
      <c r="J9" s="1342">
        <v>0.9349</v>
      </c>
      <c r="K9" s="1342">
        <v>1.97</v>
      </c>
      <c r="L9" s="1334">
        <v>2.7359</v>
      </c>
    </row>
    <row r="10" spans="2:12" ht="12.75">
      <c r="B10" s="1335" t="s">
        <v>190</v>
      </c>
      <c r="C10" s="1336">
        <v>0.60496</v>
      </c>
      <c r="D10" s="1337">
        <v>0.03</v>
      </c>
      <c r="E10" s="1338">
        <v>0.5235</v>
      </c>
      <c r="F10" s="1339">
        <v>0.29</v>
      </c>
      <c r="G10" s="1340">
        <v>3.0040184818481848</v>
      </c>
      <c r="H10" s="1337">
        <v>1.4799466666666667</v>
      </c>
      <c r="I10" s="1338">
        <v>0.5</v>
      </c>
      <c r="J10" s="1342">
        <v>0.8726</v>
      </c>
      <c r="K10" s="1342">
        <v>0.97</v>
      </c>
      <c r="L10" s="1334">
        <v>3.650974666666667</v>
      </c>
    </row>
    <row r="11" spans="2:12" ht="12.75">
      <c r="B11" s="1335" t="s">
        <v>191</v>
      </c>
      <c r="C11" s="1336">
        <v>0.74</v>
      </c>
      <c r="D11" s="1337">
        <v>0.08</v>
      </c>
      <c r="E11" s="1338">
        <v>0.128</v>
      </c>
      <c r="F11" s="1339">
        <v>0.4837</v>
      </c>
      <c r="G11" s="1340">
        <v>2.341998235369885</v>
      </c>
      <c r="H11" s="1341">
        <v>2.11</v>
      </c>
      <c r="I11" s="1338">
        <v>0.75</v>
      </c>
      <c r="J11" s="1342">
        <v>0.5803</v>
      </c>
      <c r="K11" s="1342">
        <v>0.9588</v>
      </c>
      <c r="L11" s="1334">
        <v>3.25</v>
      </c>
    </row>
    <row r="12" spans="2:12" ht="12.75">
      <c r="B12" s="1335" t="s">
        <v>192</v>
      </c>
      <c r="C12" s="1336">
        <v>1.52</v>
      </c>
      <c r="D12" s="1337">
        <v>0.47</v>
      </c>
      <c r="E12" s="1338">
        <v>0.1551</v>
      </c>
      <c r="F12" s="1339">
        <v>0.6795</v>
      </c>
      <c r="G12" s="1340">
        <v>1.7373</v>
      </c>
      <c r="H12" s="1341">
        <v>2.26</v>
      </c>
      <c r="I12" s="1338">
        <v>1.06</v>
      </c>
      <c r="J12" s="1342">
        <v>0.369</v>
      </c>
      <c r="K12" s="1342">
        <v>0.9434</v>
      </c>
      <c r="L12" s="1334">
        <v>2.6956</v>
      </c>
    </row>
    <row r="13" spans="2:12" ht="12.75">
      <c r="B13" s="1335" t="s">
        <v>193</v>
      </c>
      <c r="C13" s="1336">
        <v>1.9281166666666665</v>
      </c>
      <c r="D13" s="1337">
        <v>0.234</v>
      </c>
      <c r="E13" s="1338">
        <v>0.7409</v>
      </c>
      <c r="F13" s="1339">
        <v>0.35</v>
      </c>
      <c r="G13" s="1340"/>
      <c r="H13" s="1341" t="s">
        <v>120</v>
      </c>
      <c r="I13" s="1343" t="s">
        <v>120</v>
      </c>
      <c r="J13" s="1344" t="s">
        <v>120</v>
      </c>
      <c r="K13" s="1344" t="s">
        <v>120</v>
      </c>
      <c r="L13" s="1345"/>
    </row>
    <row r="14" spans="2:12" ht="12.75">
      <c r="B14" s="1335" t="s">
        <v>194</v>
      </c>
      <c r="C14" s="1336">
        <v>4.02</v>
      </c>
      <c r="D14" s="1337">
        <v>0.08</v>
      </c>
      <c r="E14" s="1346">
        <v>1.1286</v>
      </c>
      <c r="F14" s="1347">
        <v>0.5323</v>
      </c>
      <c r="G14" s="1348"/>
      <c r="H14" s="1349">
        <v>4.03</v>
      </c>
      <c r="I14" s="1343">
        <v>0.83</v>
      </c>
      <c r="J14" s="1350">
        <v>1.3759</v>
      </c>
      <c r="K14" s="1350">
        <v>1.3328</v>
      </c>
      <c r="L14" s="1334"/>
    </row>
    <row r="15" spans="2:12" ht="12.75">
      <c r="B15" s="1335" t="s">
        <v>195</v>
      </c>
      <c r="C15" s="1336">
        <v>3.4946865983623683</v>
      </c>
      <c r="D15" s="1337">
        <v>0.06</v>
      </c>
      <c r="E15" s="1338">
        <v>0.687</v>
      </c>
      <c r="F15" s="1339">
        <v>1.0974</v>
      </c>
      <c r="G15" s="1340"/>
      <c r="H15" s="1341">
        <v>4.04</v>
      </c>
      <c r="I15" s="1343">
        <v>0.68</v>
      </c>
      <c r="J15" s="1342">
        <v>1.1623</v>
      </c>
      <c r="K15" s="1342">
        <v>1.2908</v>
      </c>
      <c r="L15" s="1334"/>
    </row>
    <row r="16" spans="2:12" ht="12.75">
      <c r="B16" s="1335" t="s">
        <v>196</v>
      </c>
      <c r="C16" s="1336">
        <v>4.46</v>
      </c>
      <c r="D16" s="1337">
        <v>0.04</v>
      </c>
      <c r="E16" s="1346">
        <v>0.5904</v>
      </c>
      <c r="F16" s="1347">
        <v>1.3361</v>
      </c>
      <c r="G16" s="1348"/>
      <c r="H16" s="1349">
        <v>4.12</v>
      </c>
      <c r="I16" s="1343">
        <v>0.64</v>
      </c>
      <c r="J16" s="1342">
        <v>0.9827</v>
      </c>
      <c r="K16" s="1342">
        <v>0.6016</v>
      </c>
      <c r="L16" s="1334"/>
    </row>
    <row r="17" spans="2:12" ht="12.75">
      <c r="B17" s="1335" t="s">
        <v>197</v>
      </c>
      <c r="C17" s="1336">
        <v>2.67</v>
      </c>
      <c r="D17" s="1337">
        <v>0.13</v>
      </c>
      <c r="E17" s="1338">
        <v>0.3719</v>
      </c>
      <c r="F17" s="1339">
        <v>0.1182</v>
      </c>
      <c r="G17" s="1340"/>
      <c r="H17" s="1341" t="s">
        <v>120</v>
      </c>
      <c r="I17" s="1343" t="s">
        <v>120</v>
      </c>
      <c r="J17" s="1344" t="s">
        <v>120</v>
      </c>
      <c r="K17" s="1342">
        <v>0.6737</v>
      </c>
      <c r="L17" s="1334"/>
    </row>
    <row r="18" spans="2:12" ht="12.75">
      <c r="B18" s="1351" t="s">
        <v>198</v>
      </c>
      <c r="C18" s="1352">
        <v>1.19</v>
      </c>
      <c r="D18" s="1353">
        <v>0.02</v>
      </c>
      <c r="E18" s="1354">
        <v>0.1739</v>
      </c>
      <c r="F18" s="1354">
        <v>0.0456</v>
      </c>
      <c r="G18" s="1355"/>
      <c r="H18" s="1356">
        <v>2.71</v>
      </c>
      <c r="I18" s="1357">
        <v>0.72</v>
      </c>
      <c r="J18" s="1354">
        <v>0.7579</v>
      </c>
      <c r="K18" s="1342">
        <v>0.7218</v>
      </c>
      <c r="L18" s="1334"/>
    </row>
    <row r="19" spans="2:12" ht="12.75" thickBot="1">
      <c r="B19" s="1358" t="s">
        <v>1065</v>
      </c>
      <c r="C19" s="1359">
        <v>1.74</v>
      </c>
      <c r="D19" s="1360">
        <v>0.1327766719972371</v>
      </c>
      <c r="E19" s="1361">
        <v>0.43</v>
      </c>
      <c r="F19" s="1361">
        <v>0.7860129132792667</v>
      </c>
      <c r="G19" s="1362"/>
      <c r="H19" s="1363">
        <v>2.69</v>
      </c>
      <c r="I19" s="1360">
        <v>0.7614812880000341</v>
      </c>
      <c r="J19" s="1361">
        <v>0.78</v>
      </c>
      <c r="K19" s="1361">
        <v>1.03</v>
      </c>
      <c r="L19" s="1364"/>
    </row>
    <row r="20" ht="12.75" thickTop="1">
      <c r="L20" s="1365"/>
    </row>
    <row r="21" ht="12">
      <c r="L21" s="1365"/>
    </row>
    <row r="22" spans="4:7" ht="15.75">
      <c r="D22" s="1366"/>
      <c r="E22" s="1367"/>
      <c r="F22" s="1367"/>
      <c r="G22" s="1367"/>
    </row>
    <row r="23" spans="4:7" ht="15.75">
      <c r="D23" s="1368"/>
      <c r="E23" s="1369"/>
      <c r="F23" s="1369"/>
      <c r="G23" s="1369"/>
    </row>
    <row r="24" spans="4:7" ht="15.75">
      <c r="D24" s="1368"/>
      <c r="E24" s="1369"/>
      <c r="F24" s="1369"/>
      <c r="G24" s="1369"/>
    </row>
    <row r="25" spans="4:7" ht="15.75">
      <c r="D25" s="1368"/>
      <c r="E25" s="1369"/>
      <c r="F25" s="1369"/>
      <c r="G25" s="1369"/>
    </row>
    <row r="26" spans="4:7" ht="15.75">
      <c r="D26" s="1368"/>
      <c r="E26" s="1369"/>
      <c r="F26" s="1369"/>
      <c r="G26" s="1369"/>
    </row>
    <row r="27" spans="4:7" ht="15.75">
      <c r="D27" s="1368"/>
      <c r="E27" s="1369"/>
      <c r="F27" s="1369"/>
      <c r="G27" s="1369"/>
    </row>
    <row r="28" spans="4:7" ht="15.75">
      <c r="D28" s="1368"/>
      <c r="E28" s="1369"/>
      <c r="F28" s="1369"/>
      <c r="G28" s="1369"/>
    </row>
    <row r="29" spans="4:7" ht="15">
      <c r="D29" s="1368"/>
      <c r="E29" s="1370"/>
      <c r="F29" s="1370"/>
      <c r="G29" s="1370"/>
    </row>
    <row r="30" spans="4:7" ht="15.75">
      <c r="D30" s="1366"/>
      <c r="E30" s="1369"/>
      <c r="F30" s="1369"/>
      <c r="G30" s="1369"/>
    </row>
    <row r="31" spans="4:7" ht="15.75">
      <c r="D31" s="1368"/>
      <c r="E31" s="1371"/>
      <c r="F31" s="1371"/>
      <c r="G31" s="1371"/>
    </row>
    <row r="32" spans="4:7" ht="15.75">
      <c r="D32" s="1366"/>
      <c r="E32" s="1372"/>
      <c r="F32" s="1372"/>
      <c r="G32" s="1372"/>
    </row>
    <row r="33" spans="4:13" ht="15.75">
      <c r="D33" s="1368"/>
      <c r="E33" s="1371"/>
      <c r="F33" s="1371"/>
      <c r="G33" s="1371"/>
      <c r="I33"/>
      <c r="J33"/>
      <c r="K33"/>
      <c r="L33"/>
      <c r="M33"/>
    </row>
    <row r="34" spans="4:13" ht="15.75">
      <c r="D34" s="1368"/>
      <c r="E34" s="1372"/>
      <c r="F34" s="1372"/>
      <c r="G34" s="1372"/>
      <c r="I34" s="1373"/>
      <c r="J34"/>
      <c r="K34"/>
      <c r="L34"/>
      <c r="M34"/>
    </row>
    <row r="35" spans="4:7" ht="15.75">
      <c r="D35" s="1374"/>
      <c r="E35" s="1372"/>
      <c r="F35" s="1372"/>
      <c r="G35" s="1372"/>
    </row>
  </sheetData>
  <sheetProtection/>
  <mergeCells count="5">
    <mergeCell ref="B1:L1"/>
    <mergeCell ref="B2:L2"/>
    <mergeCell ref="B5:B6"/>
    <mergeCell ref="C5:G5"/>
    <mergeCell ref="H5:L5"/>
  </mergeCells>
  <printOptions/>
  <pageMargins left="0.7" right="0.7" top="0.75" bottom="0.75" header="0.3" footer="0.3"/>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O25"/>
  <sheetViews>
    <sheetView zoomScalePageLayoutView="0" workbookViewId="0" topLeftCell="A1">
      <selection activeCell="A4" sqref="A4"/>
    </sheetView>
  </sheetViews>
  <sheetFormatPr defaultColWidth="9.140625" defaultRowHeight="15"/>
  <cols>
    <col min="1" max="1" width="11.7109375" style="204" bestFit="1" customWidth="1"/>
    <col min="2" max="3" width="9.57421875" style="204" hidden="1" customWidth="1"/>
    <col min="4" max="4" width="0" style="204" hidden="1" customWidth="1"/>
    <col min="5" max="5" width="10.140625" style="204" customWidth="1"/>
    <col min="6" max="6" width="11.140625" style="204" customWidth="1"/>
    <col min="7" max="10" width="9.140625" style="204" customWidth="1"/>
    <col min="11" max="11" width="9.7109375" style="204" customWidth="1"/>
    <col min="12" max="12" width="9.140625" style="204" customWidth="1"/>
    <col min="13" max="16384" width="9.140625" style="204" customWidth="1"/>
  </cols>
  <sheetData>
    <row r="1" spans="1:13" ht="12.75">
      <c r="A1" s="1437" t="s">
        <v>200</v>
      </c>
      <c r="B1" s="1437"/>
      <c r="C1" s="1437"/>
      <c r="D1" s="1437"/>
      <c r="E1" s="1437"/>
      <c r="F1" s="1437"/>
      <c r="G1" s="1437"/>
      <c r="H1" s="1437"/>
      <c r="I1" s="1437"/>
      <c r="J1" s="1437"/>
      <c r="K1" s="1437"/>
      <c r="L1" s="1437"/>
      <c r="M1" s="1437"/>
    </row>
    <row r="2" spans="1:13" ht="15.75">
      <c r="A2" s="1438" t="s">
        <v>5</v>
      </c>
      <c r="B2" s="1438"/>
      <c r="C2" s="1438"/>
      <c r="D2" s="1438"/>
      <c r="E2" s="1438"/>
      <c r="F2" s="1438"/>
      <c r="G2" s="1438"/>
      <c r="H2" s="1438"/>
      <c r="I2" s="1438"/>
      <c r="J2" s="1438"/>
      <c r="K2" s="1438"/>
      <c r="L2" s="1438"/>
      <c r="M2" s="1438"/>
    </row>
    <row r="3" spans="1:13" ht="12.75">
      <c r="A3" s="1439" t="s">
        <v>1084</v>
      </c>
      <c r="B3" s="1439"/>
      <c r="C3" s="1439"/>
      <c r="D3" s="1439"/>
      <c r="E3" s="1439"/>
      <c r="F3" s="1439"/>
      <c r="G3" s="1439"/>
      <c r="H3" s="1439"/>
      <c r="I3" s="1439"/>
      <c r="J3" s="1439"/>
      <c r="K3" s="1439"/>
      <c r="L3" s="1439"/>
      <c r="M3" s="1439"/>
    </row>
    <row r="4" spans="1:10" ht="12.75">
      <c r="A4" s="205"/>
      <c r="B4" s="205"/>
      <c r="C4" s="205"/>
      <c r="D4" s="205"/>
      <c r="E4" s="205"/>
      <c r="F4" s="205"/>
      <c r="G4" s="205"/>
      <c r="H4" s="205"/>
      <c r="I4" s="205"/>
      <c r="J4" s="205"/>
    </row>
    <row r="5" spans="1:13" ht="12.75">
      <c r="A5" s="1440" t="s">
        <v>202</v>
      </c>
      <c r="B5" s="1441" t="s">
        <v>203</v>
      </c>
      <c r="C5" s="1441"/>
      <c r="D5" s="1442"/>
      <c r="E5" s="1441" t="s">
        <v>43</v>
      </c>
      <c r="F5" s="1441"/>
      <c r="G5" s="1442"/>
      <c r="H5" s="1441" t="s">
        <v>44</v>
      </c>
      <c r="I5" s="1441"/>
      <c r="J5" s="1442"/>
      <c r="K5" s="1441" t="s">
        <v>123</v>
      </c>
      <c r="L5" s="1441"/>
      <c r="M5" s="1442"/>
    </row>
    <row r="6" spans="1:13" ht="12.75">
      <c r="A6" s="1440"/>
      <c r="B6" s="206" t="s">
        <v>204</v>
      </c>
      <c r="C6" s="206" t="s">
        <v>205</v>
      </c>
      <c r="D6" s="206" t="s">
        <v>206</v>
      </c>
      <c r="E6" s="206" t="s">
        <v>204</v>
      </c>
      <c r="F6" s="206" t="s">
        <v>205</v>
      </c>
      <c r="G6" s="206" t="s">
        <v>206</v>
      </c>
      <c r="H6" s="206" t="s">
        <v>204</v>
      </c>
      <c r="I6" s="206" t="s">
        <v>205</v>
      </c>
      <c r="J6" s="206" t="s">
        <v>206</v>
      </c>
      <c r="K6" s="206" t="s">
        <v>204</v>
      </c>
      <c r="L6" s="206" t="s">
        <v>205</v>
      </c>
      <c r="M6" s="206" t="s">
        <v>206</v>
      </c>
    </row>
    <row r="7" spans="1:13" ht="12.75">
      <c r="A7" s="207" t="s">
        <v>187</v>
      </c>
      <c r="B7" s="208">
        <v>11.852776044915785</v>
      </c>
      <c r="C7" s="209">
        <v>10.026857654431524</v>
      </c>
      <c r="D7" s="210">
        <f>B7-C7</f>
        <v>1.8259183904842615</v>
      </c>
      <c r="E7" s="211">
        <v>7.5</v>
      </c>
      <c r="F7" s="212">
        <v>7.726597325408619</v>
      </c>
      <c r="G7" s="213">
        <v>-0.2265973254086191</v>
      </c>
      <c r="H7" s="211">
        <v>6.9</v>
      </c>
      <c r="I7" s="214">
        <v>3.7</v>
      </c>
      <c r="J7" s="215">
        <f aca="true" t="shared" si="0" ref="J7:J18">H7-I7</f>
        <v>3.2</v>
      </c>
      <c r="K7" s="211">
        <v>8.6</v>
      </c>
      <c r="L7" s="214">
        <v>5.1</v>
      </c>
      <c r="M7" s="216">
        <f aca="true" t="shared" si="1" ref="M7:M12">K7-L7</f>
        <v>3.5</v>
      </c>
    </row>
    <row r="8" spans="1:13" ht="12.75">
      <c r="A8" s="207" t="s">
        <v>188</v>
      </c>
      <c r="B8" s="208">
        <v>11.241507103150084</v>
      </c>
      <c r="C8" s="209">
        <v>9.73451327433628</v>
      </c>
      <c r="D8" s="217">
        <f aca="true" t="shared" si="2" ref="D8:D18">B8-C8</f>
        <v>1.5069938288138047</v>
      </c>
      <c r="E8" s="218">
        <v>7.6</v>
      </c>
      <c r="F8" s="219">
        <v>6.461086637298095</v>
      </c>
      <c r="G8" s="220">
        <v>1.1389133627019046</v>
      </c>
      <c r="H8" s="218">
        <v>7.2</v>
      </c>
      <c r="I8" s="221">
        <v>4.4</v>
      </c>
      <c r="J8" s="215">
        <f t="shared" si="0"/>
        <v>2.8</v>
      </c>
      <c r="K8" s="218">
        <v>7.9</v>
      </c>
      <c r="L8" s="221">
        <v>4.3</v>
      </c>
      <c r="M8" s="215">
        <f t="shared" si="1"/>
        <v>3.6000000000000005</v>
      </c>
    </row>
    <row r="9" spans="1:13" ht="12.75">
      <c r="A9" s="207" t="s">
        <v>189</v>
      </c>
      <c r="B9" s="208">
        <v>10.51344743276286</v>
      </c>
      <c r="C9" s="209">
        <v>9.753954305799667</v>
      </c>
      <c r="D9" s="217">
        <f t="shared" si="2"/>
        <v>0.7594931269631928</v>
      </c>
      <c r="E9" s="222">
        <v>7.5</v>
      </c>
      <c r="F9" s="219">
        <v>5.523255813953483</v>
      </c>
      <c r="G9" s="220">
        <v>1.976744186046517</v>
      </c>
      <c r="H9" s="222">
        <v>8.2</v>
      </c>
      <c r="I9" s="221">
        <v>5</v>
      </c>
      <c r="J9" s="215">
        <f t="shared" si="0"/>
        <v>3.1999999999999993</v>
      </c>
      <c r="K9" s="222">
        <v>6.7</v>
      </c>
      <c r="L9" s="221">
        <v>4.2</v>
      </c>
      <c r="M9" s="215">
        <f t="shared" si="1"/>
        <v>2.5</v>
      </c>
    </row>
    <row r="10" spans="1:13" ht="12.75">
      <c r="A10" s="207" t="s">
        <v>190</v>
      </c>
      <c r="B10" s="208">
        <v>10.465116279069761</v>
      </c>
      <c r="C10" s="209">
        <v>9.903593339176169</v>
      </c>
      <c r="D10" s="217">
        <f t="shared" si="2"/>
        <v>0.5615229398935924</v>
      </c>
      <c r="E10" s="222">
        <v>7.2</v>
      </c>
      <c r="F10" s="219">
        <v>4.375896700143471</v>
      </c>
      <c r="G10" s="220">
        <v>2.824103299856529</v>
      </c>
      <c r="H10" s="222">
        <v>10.4</v>
      </c>
      <c r="I10" s="221">
        <v>5.4</v>
      </c>
      <c r="J10" s="215">
        <f t="shared" si="0"/>
        <v>5</v>
      </c>
      <c r="K10" s="222">
        <v>4.8</v>
      </c>
      <c r="L10" s="221">
        <v>3.6</v>
      </c>
      <c r="M10" s="215">
        <f t="shared" si="1"/>
        <v>1.1999999999999997</v>
      </c>
    </row>
    <row r="11" spans="1:13" ht="12.75">
      <c r="A11" s="207" t="s">
        <v>191</v>
      </c>
      <c r="B11" s="208">
        <v>10.368098159509202</v>
      </c>
      <c r="C11" s="209">
        <v>10.563380281690144</v>
      </c>
      <c r="D11" s="217">
        <f t="shared" si="2"/>
        <v>-0.19528212218094154</v>
      </c>
      <c r="E11" s="222">
        <v>7</v>
      </c>
      <c r="F11" s="221">
        <v>4.927536231884062</v>
      </c>
      <c r="G11" s="220">
        <v>2.072463768115938</v>
      </c>
      <c r="H11" s="222">
        <v>11.6</v>
      </c>
      <c r="I11" s="221">
        <v>5.6</v>
      </c>
      <c r="J11" s="215">
        <f t="shared" si="0"/>
        <v>6</v>
      </c>
      <c r="K11" s="222">
        <v>3.8</v>
      </c>
      <c r="L11" s="221">
        <v>3.4</v>
      </c>
      <c r="M11" s="215">
        <f t="shared" si="1"/>
        <v>0.3999999999999999</v>
      </c>
    </row>
    <row r="12" spans="1:15" ht="12.75">
      <c r="A12" s="207" t="s">
        <v>192</v>
      </c>
      <c r="B12" s="208">
        <v>9.817073170731703</v>
      </c>
      <c r="C12" s="209">
        <v>10.78947368421052</v>
      </c>
      <c r="D12" s="217">
        <f t="shared" si="2"/>
        <v>-0.9724005134788172</v>
      </c>
      <c r="E12" s="222">
        <v>6.8</v>
      </c>
      <c r="F12" s="221">
        <v>5.1936619718310055</v>
      </c>
      <c r="G12" s="220">
        <v>1.6063380281689943</v>
      </c>
      <c r="H12" s="222">
        <v>12.1</v>
      </c>
      <c r="I12" s="221">
        <v>5.7</v>
      </c>
      <c r="J12" s="215">
        <f t="shared" si="0"/>
        <v>6.3999999999999995</v>
      </c>
      <c r="K12" s="222">
        <v>3.2</v>
      </c>
      <c r="L12" s="221">
        <v>3.2</v>
      </c>
      <c r="M12" s="215">
        <f t="shared" si="1"/>
        <v>0</v>
      </c>
      <c r="O12" s="223"/>
    </row>
    <row r="13" spans="1:13" ht="12.75">
      <c r="A13" s="207" t="s">
        <v>193</v>
      </c>
      <c r="B13" s="208">
        <v>10.073260073260087</v>
      </c>
      <c r="C13" s="209">
        <v>10.907504363001735</v>
      </c>
      <c r="D13" s="217">
        <f t="shared" si="2"/>
        <v>-0.8342442897416475</v>
      </c>
      <c r="E13" s="224">
        <v>7</v>
      </c>
      <c r="F13" s="221">
        <v>5.3697183098591665</v>
      </c>
      <c r="G13" s="220">
        <v>1.6302816901408335</v>
      </c>
      <c r="H13" s="224">
        <v>11.3</v>
      </c>
      <c r="I13" s="221">
        <v>5.2</v>
      </c>
      <c r="J13" s="215">
        <f t="shared" si="0"/>
        <v>6.1000000000000005</v>
      </c>
      <c r="K13" s="224"/>
      <c r="L13" s="221"/>
      <c r="M13" s="215"/>
    </row>
    <row r="14" spans="1:13" ht="12.75">
      <c r="A14" s="207" t="s">
        <v>194</v>
      </c>
      <c r="B14" s="208">
        <v>10.237659963436926</v>
      </c>
      <c r="C14" s="209">
        <v>10.389610389610397</v>
      </c>
      <c r="D14" s="217">
        <f t="shared" si="2"/>
        <v>-0.151950426173471</v>
      </c>
      <c r="E14" s="222">
        <v>7</v>
      </c>
      <c r="F14" s="221">
        <v>5.253940455341507</v>
      </c>
      <c r="G14" s="220">
        <v>1.7460595446584932</v>
      </c>
      <c r="H14" s="224">
        <v>10.2</v>
      </c>
      <c r="I14" s="221">
        <v>4.83</v>
      </c>
      <c r="J14" s="215">
        <f t="shared" si="0"/>
        <v>5.369999999999999</v>
      </c>
      <c r="K14" s="224"/>
      <c r="L14" s="221"/>
      <c r="M14" s="215"/>
    </row>
    <row r="15" spans="1:13" ht="12.75">
      <c r="A15" s="207" t="s">
        <v>195</v>
      </c>
      <c r="B15" s="208">
        <v>9.4578313253012</v>
      </c>
      <c r="C15" s="209">
        <v>9.393680614859107</v>
      </c>
      <c r="D15" s="217">
        <f t="shared" si="2"/>
        <v>0.06415071044209242</v>
      </c>
      <c r="E15" s="222">
        <v>6.9</v>
      </c>
      <c r="F15" s="221">
        <v>4.86533449174631</v>
      </c>
      <c r="G15" s="220">
        <v>2.03466550825369</v>
      </c>
      <c r="H15" s="222">
        <v>9.7</v>
      </c>
      <c r="I15" s="221">
        <v>5.39</v>
      </c>
      <c r="J15" s="215">
        <f t="shared" si="0"/>
        <v>4.31</v>
      </c>
      <c r="K15" s="222"/>
      <c r="L15" s="221"/>
      <c r="M15" s="215"/>
    </row>
    <row r="16" spans="1:13" ht="12.75">
      <c r="A16" s="207" t="s">
        <v>196</v>
      </c>
      <c r="B16" s="222">
        <v>8.690476190476176</v>
      </c>
      <c r="C16" s="221">
        <v>9.306260575296093</v>
      </c>
      <c r="D16" s="217">
        <f t="shared" si="2"/>
        <v>-0.6157843848199178</v>
      </c>
      <c r="E16" s="222">
        <v>7.1</v>
      </c>
      <c r="F16" s="221">
        <v>5.00863557858375</v>
      </c>
      <c r="G16" s="220">
        <v>2.09136442141625</v>
      </c>
      <c r="H16" s="222">
        <v>10</v>
      </c>
      <c r="I16" s="221">
        <v>5.76</v>
      </c>
      <c r="J16" s="215">
        <f t="shared" si="0"/>
        <v>4.24</v>
      </c>
      <c r="K16" s="222"/>
      <c r="L16" s="221"/>
      <c r="M16" s="215"/>
    </row>
    <row r="17" spans="1:13" ht="12.75">
      <c r="A17" s="207" t="s">
        <v>197</v>
      </c>
      <c r="B17" s="208">
        <v>8.22561692126908</v>
      </c>
      <c r="C17" s="209">
        <v>9.866220735785959</v>
      </c>
      <c r="D17" s="217">
        <f t="shared" si="2"/>
        <v>-1.6406038145168793</v>
      </c>
      <c r="E17" s="222">
        <v>7.4</v>
      </c>
      <c r="F17" s="221">
        <v>5.398457583547554</v>
      </c>
      <c r="G17" s="220">
        <v>2.0015424164524465</v>
      </c>
      <c r="H17" s="222">
        <v>11.1</v>
      </c>
      <c r="I17" s="221">
        <v>5.8</v>
      </c>
      <c r="J17" s="215">
        <f t="shared" si="0"/>
        <v>5.3</v>
      </c>
      <c r="K17" s="222"/>
      <c r="L17" s="221"/>
      <c r="M17" s="215"/>
    </row>
    <row r="18" spans="1:13" ht="12.75">
      <c r="A18" s="207" t="s">
        <v>198</v>
      </c>
      <c r="B18" s="208">
        <v>7.8</v>
      </c>
      <c r="C18" s="209">
        <v>9.637561779242148</v>
      </c>
      <c r="D18" s="217">
        <f t="shared" si="2"/>
        <v>-1.8375617792421481</v>
      </c>
      <c r="E18" s="211">
        <v>7.6</v>
      </c>
      <c r="F18" s="225">
        <v>3.7</v>
      </c>
      <c r="G18" s="220">
        <v>3.8999999999999995</v>
      </c>
      <c r="H18" s="211">
        <v>10.4</v>
      </c>
      <c r="I18" s="225">
        <v>6.1</v>
      </c>
      <c r="J18" s="215">
        <f t="shared" si="0"/>
        <v>4.300000000000001</v>
      </c>
      <c r="K18" s="211"/>
      <c r="L18" s="225"/>
      <c r="M18" s="226"/>
    </row>
    <row r="19" spans="1:13" ht="12.75">
      <c r="A19" s="227" t="s">
        <v>199</v>
      </c>
      <c r="B19" s="228">
        <f>AVERAGE(B7:B18)</f>
        <v>9.895238555323571</v>
      </c>
      <c r="C19" s="228">
        <f>AVERAGE(C7:C18)</f>
        <v>10.022717583119979</v>
      </c>
      <c r="D19" s="229">
        <f>AVERAGE(D7:D18)</f>
        <v>-0.12747902779640655</v>
      </c>
      <c r="E19" s="228">
        <f aca="true" t="shared" si="3" ref="E19:J19">AVERAGE(E7:E18)</f>
        <v>7.216666666666666</v>
      </c>
      <c r="F19" s="228">
        <f t="shared" si="3"/>
        <v>5.317010091633086</v>
      </c>
      <c r="G19" s="228">
        <f t="shared" si="3"/>
        <v>1.8996565750335812</v>
      </c>
      <c r="H19" s="228">
        <f t="shared" si="3"/>
        <v>9.925</v>
      </c>
      <c r="I19" s="228">
        <f t="shared" si="3"/>
        <v>5.239999999999999</v>
      </c>
      <c r="J19" s="228">
        <f t="shared" si="3"/>
        <v>4.685</v>
      </c>
      <c r="K19" s="228">
        <f>AVERAGE(K7:K18)</f>
        <v>5.833333333333333</v>
      </c>
      <c r="L19" s="228">
        <f>AVERAGE(L7:L18)</f>
        <v>3.9666666666666663</v>
      </c>
      <c r="M19" s="228">
        <f>AVERAGE(M7:M18)</f>
        <v>1.866666666666667</v>
      </c>
    </row>
    <row r="20" spans="1:10" ht="12.75">
      <c r="A20" s="230"/>
      <c r="B20" s="230"/>
      <c r="C20" s="230"/>
      <c r="D20" s="230"/>
      <c r="E20" s="230"/>
      <c r="F20" s="230"/>
      <c r="G20" s="230"/>
      <c r="H20" s="230"/>
      <c r="I20" s="230"/>
      <c r="J20" s="230"/>
    </row>
    <row r="21" spans="1:10" ht="12.75">
      <c r="A21" s="231" t="s">
        <v>207</v>
      </c>
      <c r="B21" s="230"/>
      <c r="C21" s="230"/>
      <c r="D21" s="230"/>
      <c r="E21" s="230"/>
      <c r="F21" s="230"/>
      <c r="G21" s="230"/>
      <c r="H21" s="230"/>
      <c r="I21" s="230"/>
      <c r="J21" s="230"/>
    </row>
    <row r="22" spans="1:7" ht="12.75">
      <c r="A22" s="230" t="s">
        <v>208</v>
      </c>
      <c r="G22" s="232"/>
    </row>
    <row r="23" spans="1:7" ht="12.75">
      <c r="A23" s="233" t="s">
        <v>209</v>
      </c>
      <c r="G23" s="232"/>
    </row>
    <row r="24" ht="12.75">
      <c r="G24" s="232"/>
    </row>
    <row r="25" ht="12.75">
      <c r="G25" s="232"/>
    </row>
  </sheetData>
  <sheetProtection/>
  <mergeCells count="8">
    <mergeCell ref="A1:M1"/>
    <mergeCell ref="A2:M2"/>
    <mergeCell ref="A3:M3"/>
    <mergeCell ref="A5:A6"/>
    <mergeCell ref="B5:D5"/>
    <mergeCell ref="E5:G5"/>
    <mergeCell ref="H5:J5"/>
    <mergeCell ref="K5:M5"/>
  </mergeCells>
  <printOptions horizontalCentered="1"/>
  <pageMargins left="0.3" right="0.3" top="0.3" bottom="0.3"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N11" sqref="N11"/>
    </sheetView>
  </sheetViews>
  <sheetFormatPr defaultColWidth="9.140625" defaultRowHeight="15"/>
  <cols>
    <col min="1" max="1" width="37.00390625" style="235" customWidth="1"/>
    <col min="2" max="12" width="9.140625" style="235" customWidth="1"/>
    <col min="13" max="16384" width="9.140625" style="235" customWidth="1"/>
  </cols>
  <sheetData>
    <row r="1" spans="1:13" ht="12.75">
      <c r="A1" s="1443" t="s">
        <v>210</v>
      </c>
      <c r="B1" s="1443"/>
      <c r="C1" s="1443"/>
      <c r="D1" s="1443"/>
      <c r="E1" s="1443"/>
      <c r="F1" s="1443"/>
      <c r="G1" s="1443"/>
      <c r="H1" s="1443"/>
      <c r="I1" s="1443"/>
      <c r="J1" s="1443"/>
      <c r="K1" s="1443"/>
      <c r="L1" s="1443"/>
      <c r="M1" s="234"/>
    </row>
    <row r="2" spans="1:12" ht="15.75">
      <c r="A2" s="1444" t="s">
        <v>211</v>
      </c>
      <c r="B2" s="1444"/>
      <c r="C2" s="1444"/>
      <c r="D2" s="1444"/>
      <c r="E2" s="1444"/>
      <c r="F2" s="1444"/>
      <c r="G2" s="1444"/>
      <c r="H2" s="1444"/>
      <c r="I2" s="1444"/>
      <c r="J2" s="1444"/>
      <c r="K2" s="1444"/>
      <c r="L2" s="1444"/>
    </row>
    <row r="3" spans="1:12" ht="15.75" customHeight="1">
      <c r="A3" s="1444" t="s">
        <v>212</v>
      </c>
      <c r="B3" s="1444"/>
      <c r="C3" s="1444"/>
      <c r="D3" s="1444"/>
      <c r="E3" s="1444"/>
      <c r="F3" s="1444"/>
      <c r="G3" s="1444"/>
      <c r="H3" s="1444"/>
      <c r="I3" s="1444"/>
      <c r="J3" s="1444"/>
      <c r="K3" s="1444"/>
      <c r="L3" s="1444"/>
    </row>
    <row r="4" spans="1:12" ht="13.5" thickBot="1">
      <c r="A4" s="1411" t="s">
        <v>242</v>
      </c>
      <c r="B4" s="1411"/>
      <c r="C4" s="1411"/>
      <c r="D4" s="1411"/>
      <c r="E4" s="1411"/>
      <c r="F4" s="1411"/>
      <c r="G4" s="1411"/>
      <c r="H4" s="1411"/>
      <c r="I4" s="1411"/>
      <c r="J4" s="1411"/>
      <c r="K4" s="1411"/>
      <c r="L4" s="1411"/>
    </row>
    <row r="5" spans="1:12" ht="21.75" customHeight="1" thickTop="1">
      <c r="A5" s="1445" t="s">
        <v>213</v>
      </c>
      <c r="B5" s="1447" t="s">
        <v>214</v>
      </c>
      <c r="C5" s="236" t="s">
        <v>43</v>
      </c>
      <c r="D5" s="1449" t="s">
        <v>44</v>
      </c>
      <c r="E5" s="1450"/>
      <c r="F5" s="1451" t="s">
        <v>123</v>
      </c>
      <c r="G5" s="1451"/>
      <c r="H5" s="1450"/>
      <c r="I5" s="1452" t="s">
        <v>142</v>
      </c>
      <c r="J5" s="1453"/>
      <c r="K5" s="1453"/>
      <c r="L5" s="1454"/>
    </row>
    <row r="6" spans="1:12" ht="12.75">
      <c r="A6" s="1446"/>
      <c r="B6" s="1448"/>
      <c r="C6" s="237" t="str">
        <f>CPI_new!C6</f>
        <v>Dec/Jan</v>
      </c>
      <c r="D6" s="237" t="str">
        <f>CPI_new!D6</f>
        <v>Nov/Dec</v>
      </c>
      <c r="E6" s="237" t="str">
        <f>CPI_new!E6</f>
        <v>Dec/Jan</v>
      </c>
      <c r="F6" s="237" t="str">
        <f>CPI_new!F6</f>
        <v>Oct/Nov</v>
      </c>
      <c r="G6" s="237" t="str">
        <f>CPI_new!G6</f>
        <v>Nov/Dec</v>
      </c>
      <c r="H6" s="237" t="str">
        <f>CPI_new!H6</f>
        <v>Dec/Jan</v>
      </c>
      <c r="I6" s="238" t="s">
        <v>146</v>
      </c>
      <c r="J6" s="239" t="s">
        <v>146</v>
      </c>
      <c r="K6" s="240" t="s">
        <v>147</v>
      </c>
      <c r="L6" s="241" t="s">
        <v>147</v>
      </c>
    </row>
    <row r="7" spans="1:12" ht="12.75">
      <c r="A7" s="242">
        <v>1</v>
      </c>
      <c r="B7" s="243">
        <v>2</v>
      </c>
      <c r="C7" s="244">
        <v>3</v>
      </c>
      <c r="D7" s="243">
        <v>4</v>
      </c>
      <c r="E7" s="243">
        <v>5</v>
      </c>
      <c r="F7" s="245">
        <v>6</v>
      </c>
      <c r="G7" s="239">
        <v>7</v>
      </c>
      <c r="H7" s="244">
        <v>8</v>
      </c>
      <c r="I7" s="246" t="s">
        <v>148</v>
      </c>
      <c r="J7" s="247" t="s">
        <v>149</v>
      </c>
      <c r="K7" s="248" t="s">
        <v>150</v>
      </c>
      <c r="L7" s="249" t="s">
        <v>151</v>
      </c>
    </row>
    <row r="8" spans="1:12" ht="15.75" customHeight="1">
      <c r="A8" s="320" t="s">
        <v>215</v>
      </c>
      <c r="B8" s="250">
        <v>100</v>
      </c>
      <c r="C8" s="314">
        <v>292.81879267702834</v>
      </c>
      <c r="D8" s="314">
        <v>320.6523604510862</v>
      </c>
      <c r="E8" s="314">
        <v>315.16345996420114</v>
      </c>
      <c r="F8" s="314">
        <v>335.3386272496884</v>
      </c>
      <c r="G8" s="314">
        <v>329.35612465410895</v>
      </c>
      <c r="H8" s="314">
        <v>320.81049430218025</v>
      </c>
      <c r="I8" s="314">
        <f>E8/C8*100-100</f>
        <v>7.630885669219452</v>
      </c>
      <c r="J8" s="314">
        <f>E8/D8*100-100</f>
        <v>-1.7117916983874437</v>
      </c>
      <c r="K8" s="315">
        <f>H8/E8*100-100</f>
        <v>1.791779522480354</v>
      </c>
      <c r="L8" s="321">
        <f>H8/G8*100-100</f>
        <v>-2.5946474688768433</v>
      </c>
    </row>
    <row r="9" spans="1:12" ht="15.75" customHeight="1">
      <c r="A9" s="320" t="s">
        <v>216</v>
      </c>
      <c r="B9" s="250">
        <v>49.593021995747016</v>
      </c>
      <c r="C9" s="314">
        <v>331.03600943113815</v>
      </c>
      <c r="D9" s="314">
        <v>383.1831885385128</v>
      </c>
      <c r="E9" s="314">
        <v>371.3473174479591</v>
      </c>
      <c r="F9" s="314">
        <v>411.07004795418794</v>
      </c>
      <c r="G9" s="314">
        <v>396.42718130939505</v>
      </c>
      <c r="H9" s="314">
        <v>378.70480149567743</v>
      </c>
      <c r="I9" s="314">
        <f aca="true" t="shared" si="0" ref="I9:I28">E9/C9*100-100</f>
        <v>12.177318137109339</v>
      </c>
      <c r="J9" s="314">
        <f aca="true" t="shared" si="1" ref="J9:J28">E9/D9*100-100</f>
        <v>-3.0888283840678383</v>
      </c>
      <c r="K9" s="315">
        <f aca="true" t="shared" si="2" ref="K9:K28">H9/E9*100-100</f>
        <v>1.9812945191799827</v>
      </c>
      <c r="L9" s="321">
        <f aca="true" t="shared" si="3" ref="L9:L28">H9/G9*100-100</f>
        <v>-4.470525899657233</v>
      </c>
    </row>
    <row r="10" spans="1:12" ht="15.75" customHeight="1">
      <c r="A10" s="322" t="s">
        <v>217</v>
      </c>
      <c r="B10" s="251">
        <v>16.575694084141823</v>
      </c>
      <c r="C10" s="316">
        <v>266.2402753984463</v>
      </c>
      <c r="D10" s="316">
        <v>283.1394699001333</v>
      </c>
      <c r="E10" s="316">
        <v>280.9216229168535</v>
      </c>
      <c r="F10" s="316">
        <v>280.6462423509329</v>
      </c>
      <c r="G10" s="316">
        <v>282.03606836882193</v>
      </c>
      <c r="H10" s="316">
        <v>281.2310745243328</v>
      </c>
      <c r="I10" s="316">
        <f t="shared" si="0"/>
        <v>5.514322540583166</v>
      </c>
      <c r="J10" s="316">
        <f t="shared" si="1"/>
        <v>-0.7833054798266232</v>
      </c>
      <c r="K10" s="319">
        <f t="shared" si="2"/>
        <v>0.11015585210788004</v>
      </c>
      <c r="L10" s="323">
        <f t="shared" si="3"/>
        <v>-0.2854223040141193</v>
      </c>
    </row>
    <row r="11" spans="1:12" ht="15.75" customHeight="1">
      <c r="A11" s="322" t="s">
        <v>218</v>
      </c>
      <c r="B11" s="251">
        <v>6.086031204033311</v>
      </c>
      <c r="C11" s="316">
        <v>411.8320019854366</v>
      </c>
      <c r="D11" s="316">
        <v>450.2796851295127</v>
      </c>
      <c r="E11" s="316">
        <v>410.0544455536882</v>
      </c>
      <c r="F11" s="316">
        <v>536.0259009956849</v>
      </c>
      <c r="G11" s="316">
        <v>450.5683092262926</v>
      </c>
      <c r="H11" s="316">
        <v>395.82970421756943</v>
      </c>
      <c r="I11" s="316">
        <f t="shared" si="0"/>
        <v>-0.4316217348770408</v>
      </c>
      <c r="J11" s="316">
        <f t="shared" si="1"/>
        <v>-8.933389825093855</v>
      </c>
      <c r="K11" s="319">
        <f t="shared" si="2"/>
        <v>-3.4689884454029993</v>
      </c>
      <c r="L11" s="323">
        <f t="shared" si="3"/>
        <v>-12.148791623343257</v>
      </c>
    </row>
    <row r="12" spans="1:12" ht="15.75" customHeight="1">
      <c r="A12" s="322" t="s">
        <v>219</v>
      </c>
      <c r="B12" s="251">
        <v>3.770519507075808</v>
      </c>
      <c r="C12" s="316">
        <v>329.5668477735585</v>
      </c>
      <c r="D12" s="316">
        <v>510.10919792099594</v>
      </c>
      <c r="E12" s="316">
        <v>504.76375528111464</v>
      </c>
      <c r="F12" s="316">
        <v>514.1614769896634</v>
      </c>
      <c r="G12" s="316">
        <v>508.40212441349985</v>
      </c>
      <c r="H12" s="316">
        <v>500.48871678261514</v>
      </c>
      <c r="I12" s="316">
        <f t="shared" si="0"/>
        <v>53.159748527840975</v>
      </c>
      <c r="J12" s="316">
        <f t="shared" si="1"/>
        <v>-1.0479016378585584</v>
      </c>
      <c r="K12" s="319">
        <f t="shared" si="2"/>
        <v>-0.8469384843447472</v>
      </c>
      <c r="L12" s="323">
        <f t="shared" si="3"/>
        <v>-1.556525287932999</v>
      </c>
    </row>
    <row r="13" spans="1:12" ht="15.75" customHeight="1">
      <c r="A13" s="322" t="s">
        <v>220</v>
      </c>
      <c r="B13" s="251">
        <v>11.183012678383857</v>
      </c>
      <c r="C13" s="316">
        <v>285.1825215040993</v>
      </c>
      <c r="D13" s="316">
        <v>380.53758745549715</v>
      </c>
      <c r="E13" s="316">
        <v>345.0239737887665</v>
      </c>
      <c r="F13" s="316">
        <v>417.00991263819975</v>
      </c>
      <c r="G13" s="316">
        <v>396.0883195154249</v>
      </c>
      <c r="H13" s="316">
        <v>338.84072545543086</v>
      </c>
      <c r="I13" s="316">
        <f t="shared" si="0"/>
        <v>20.983562375791337</v>
      </c>
      <c r="J13" s="316">
        <f t="shared" si="1"/>
        <v>-9.33248510461108</v>
      </c>
      <c r="K13" s="319">
        <f t="shared" si="2"/>
        <v>-1.7921213605641242</v>
      </c>
      <c r="L13" s="323">
        <f t="shared" si="3"/>
        <v>-14.453239653729469</v>
      </c>
    </row>
    <row r="14" spans="1:12" ht="15.75" customHeight="1">
      <c r="A14" s="322" t="s">
        <v>221</v>
      </c>
      <c r="B14" s="251">
        <v>1.9487350779721184</v>
      </c>
      <c r="C14" s="316">
        <v>297.17275902135975</v>
      </c>
      <c r="D14" s="316">
        <v>378.22034821449216</v>
      </c>
      <c r="E14" s="316">
        <v>380.160862197795</v>
      </c>
      <c r="F14" s="316">
        <v>404.04824750606923</v>
      </c>
      <c r="G14" s="316">
        <v>410.04018634123184</v>
      </c>
      <c r="H14" s="316">
        <v>430.67023941583307</v>
      </c>
      <c r="I14" s="316">
        <f t="shared" si="0"/>
        <v>27.9258783509394</v>
      </c>
      <c r="J14" s="316">
        <f t="shared" si="1"/>
        <v>0.5130644060965039</v>
      </c>
      <c r="K14" s="319">
        <f t="shared" si="2"/>
        <v>13.286316988559022</v>
      </c>
      <c r="L14" s="323">
        <f t="shared" si="3"/>
        <v>5.031227124024639</v>
      </c>
    </row>
    <row r="15" spans="1:12" ht="15.75" customHeight="1">
      <c r="A15" s="322" t="s">
        <v>222</v>
      </c>
      <c r="B15" s="251">
        <v>10.019129444140097</v>
      </c>
      <c r="C15" s="316">
        <v>447.51982972662097</v>
      </c>
      <c r="D15" s="316">
        <v>464.170167183052</v>
      </c>
      <c r="E15" s="316">
        <v>474.9637915271548</v>
      </c>
      <c r="F15" s="316">
        <v>506.98925573410725</v>
      </c>
      <c r="G15" s="316">
        <v>508.473199468086</v>
      </c>
      <c r="H15" s="316">
        <v>518.1967576224956</v>
      </c>
      <c r="I15" s="316">
        <f t="shared" si="0"/>
        <v>6.132457151071648</v>
      </c>
      <c r="J15" s="316">
        <f t="shared" si="1"/>
        <v>2.325359341727392</v>
      </c>
      <c r="K15" s="319">
        <f t="shared" si="2"/>
        <v>9.102370931546915</v>
      </c>
      <c r="L15" s="323">
        <f t="shared" si="3"/>
        <v>1.912304948339738</v>
      </c>
    </row>
    <row r="16" spans="1:12" ht="15.75" customHeight="1">
      <c r="A16" s="320" t="s">
        <v>223</v>
      </c>
      <c r="B16" s="250">
        <v>20.37273710722672</v>
      </c>
      <c r="C16" s="314">
        <v>252.86875930022427</v>
      </c>
      <c r="D16" s="314">
        <v>268.2862826891476</v>
      </c>
      <c r="E16" s="314">
        <v>269.1530591814038</v>
      </c>
      <c r="F16" s="314">
        <v>279.04083267470554</v>
      </c>
      <c r="G16" s="314">
        <v>280.8485863605476</v>
      </c>
      <c r="H16" s="314">
        <v>281.9396009833439</v>
      </c>
      <c r="I16" s="314">
        <f t="shared" si="0"/>
        <v>6.439822746884147</v>
      </c>
      <c r="J16" s="314">
        <f t="shared" si="1"/>
        <v>0.3230789452103693</v>
      </c>
      <c r="K16" s="315">
        <f t="shared" si="2"/>
        <v>4.750658172278904</v>
      </c>
      <c r="L16" s="321">
        <f t="shared" si="3"/>
        <v>0.38847075462780367</v>
      </c>
    </row>
    <row r="17" spans="1:12" ht="15.75" customHeight="1">
      <c r="A17" s="322" t="s">
        <v>224</v>
      </c>
      <c r="B17" s="251">
        <v>6.117694570987977</v>
      </c>
      <c r="C17" s="316">
        <v>236.84949033951855</v>
      </c>
      <c r="D17" s="316">
        <v>246.54350274657708</v>
      </c>
      <c r="E17" s="316">
        <v>244.05391969217635</v>
      </c>
      <c r="F17" s="316">
        <v>258.03989751046237</v>
      </c>
      <c r="G17" s="316">
        <v>257.52310702147435</v>
      </c>
      <c r="H17" s="316">
        <v>256.67607716284766</v>
      </c>
      <c r="I17" s="316">
        <f t="shared" si="0"/>
        <v>3.0417753242071086</v>
      </c>
      <c r="J17" s="316">
        <f t="shared" si="1"/>
        <v>-1.0097946312378667</v>
      </c>
      <c r="K17" s="319">
        <f t="shared" si="2"/>
        <v>5.171872464327379</v>
      </c>
      <c r="L17" s="323">
        <f t="shared" si="3"/>
        <v>-0.328914118978858</v>
      </c>
    </row>
    <row r="18" spans="1:12" ht="15.75" customHeight="1">
      <c r="A18" s="322" t="s">
        <v>225</v>
      </c>
      <c r="B18" s="251">
        <v>5.683628753648385</v>
      </c>
      <c r="C18" s="316">
        <v>289.5468745656627</v>
      </c>
      <c r="D18" s="316">
        <v>310.46942823485045</v>
      </c>
      <c r="E18" s="316">
        <v>312.4395722883315</v>
      </c>
      <c r="F18" s="316">
        <v>334.6648835392487</v>
      </c>
      <c r="G18" s="316">
        <v>334.6648835392487</v>
      </c>
      <c r="H18" s="316">
        <v>334.9457628219236</v>
      </c>
      <c r="I18" s="316">
        <f t="shared" si="0"/>
        <v>7.906387439688032</v>
      </c>
      <c r="J18" s="316">
        <f t="shared" si="1"/>
        <v>0.6345694211124453</v>
      </c>
      <c r="K18" s="319">
        <f t="shared" si="2"/>
        <v>7.2033738776285645</v>
      </c>
      <c r="L18" s="323">
        <f t="shared" si="3"/>
        <v>0.08392851968946502</v>
      </c>
    </row>
    <row r="19" spans="1:12" ht="15.75" customHeight="1">
      <c r="A19" s="322" t="s">
        <v>226</v>
      </c>
      <c r="B19" s="251">
        <v>4.4957766210627</v>
      </c>
      <c r="C19" s="316">
        <v>285.775794915649</v>
      </c>
      <c r="D19" s="316">
        <v>298.43014010969375</v>
      </c>
      <c r="E19" s="316">
        <v>298.67409825073605</v>
      </c>
      <c r="F19" s="316">
        <v>286.79539801376256</v>
      </c>
      <c r="G19" s="316">
        <v>294.11215590156604</v>
      </c>
      <c r="H19" s="316">
        <v>294.4232015776167</v>
      </c>
      <c r="I19" s="316">
        <f t="shared" si="0"/>
        <v>4.513434505149121</v>
      </c>
      <c r="J19" s="316">
        <f t="shared" si="1"/>
        <v>0.08174715226572005</v>
      </c>
      <c r="K19" s="319">
        <f t="shared" si="2"/>
        <v>-1.4232558825877106</v>
      </c>
      <c r="L19" s="323">
        <f t="shared" si="3"/>
        <v>0.1057575043429182</v>
      </c>
    </row>
    <row r="20" spans="1:12" ht="15.75" customHeight="1">
      <c r="A20" s="322" t="s">
        <v>227</v>
      </c>
      <c r="B20" s="251">
        <v>4.065637161527658</v>
      </c>
      <c r="C20" s="316">
        <v>189.21987769567525</v>
      </c>
      <c r="D20" s="316">
        <v>208.59587663376516</v>
      </c>
      <c r="E20" s="316">
        <v>213.65660079266084</v>
      </c>
      <c r="F20" s="316">
        <v>224.16919188352082</v>
      </c>
      <c r="G20" s="316">
        <v>225.91453895440168</v>
      </c>
      <c r="H20" s="316">
        <v>231.91881549199832</v>
      </c>
      <c r="I20" s="316">
        <f t="shared" si="0"/>
        <v>12.914458773875495</v>
      </c>
      <c r="J20" s="316">
        <f t="shared" si="1"/>
        <v>2.4260902183511917</v>
      </c>
      <c r="K20" s="319">
        <f t="shared" si="2"/>
        <v>8.547461034007426</v>
      </c>
      <c r="L20" s="323">
        <f t="shared" si="3"/>
        <v>2.6577645535281533</v>
      </c>
    </row>
    <row r="21" spans="1:12" s="252" customFormat="1" ht="15.75" customHeight="1">
      <c r="A21" s="320" t="s">
        <v>228</v>
      </c>
      <c r="B21" s="250">
        <v>30.044340897026256</v>
      </c>
      <c r="C21" s="317">
        <v>256.81184219060754</v>
      </c>
      <c r="D21" s="317">
        <v>252.92041090099917</v>
      </c>
      <c r="E21" s="317">
        <v>253.60056423303743</v>
      </c>
      <c r="F21" s="317">
        <v>248.47661196585477</v>
      </c>
      <c r="G21" s="317">
        <v>251.5099682746926</v>
      </c>
      <c r="H21" s="317">
        <v>251.58043370100899</v>
      </c>
      <c r="I21" s="314">
        <f t="shared" si="0"/>
        <v>-1.250439983677495</v>
      </c>
      <c r="J21" s="314">
        <f t="shared" si="1"/>
        <v>0.26891990631175133</v>
      </c>
      <c r="K21" s="315">
        <f t="shared" si="2"/>
        <v>-0.7965796677692367</v>
      </c>
      <c r="L21" s="321">
        <f t="shared" si="3"/>
        <v>0.028016951693714987</v>
      </c>
    </row>
    <row r="22" spans="1:12" ht="15.75" customHeight="1">
      <c r="A22" s="322" t="s">
        <v>229</v>
      </c>
      <c r="B22" s="251">
        <v>5.397977971447429</v>
      </c>
      <c r="C22" s="318">
        <v>508.86090209406615</v>
      </c>
      <c r="D22" s="318">
        <v>464.96474698406735</v>
      </c>
      <c r="E22" s="318">
        <v>464.96474698406735</v>
      </c>
      <c r="F22" s="318">
        <v>413.67836708078295</v>
      </c>
      <c r="G22" s="318">
        <v>413.67836708078295</v>
      </c>
      <c r="H22" s="318">
        <v>424.07603274997155</v>
      </c>
      <c r="I22" s="316">
        <f t="shared" si="0"/>
        <v>-8.62635642262103</v>
      </c>
      <c r="J22" s="316">
        <f t="shared" si="1"/>
        <v>0</v>
      </c>
      <c r="K22" s="319">
        <f t="shared" si="2"/>
        <v>-8.793938572615474</v>
      </c>
      <c r="L22" s="323">
        <f t="shared" si="3"/>
        <v>2.5134661361584136</v>
      </c>
    </row>
    <row r="23" spans="1:12" ht="15.75" customHeight="1">
      <c r="A23" s="322" t="s">
        <v>230</v>
      </c>
      <c r="B23" s="251">
        <v>2.4560330063653932</v>
      </c>
      <c r="C23" s="316">
        <v>250.91641748980203</v>
      </c>
      <c r="D23" s="316">
        <v>252.815026921143</v>
      </c>
      <c r="E23" s="316">
        <v>252.815026921143</v>
      </c>
      <c r="F23" s="316">
        <v>251.98671172321252</v>
      </c>
      <c r="G23" s="316">
        <v>251.98671172321252</v>
      </c>
      <c r="H23" s="316">
        <v>252.01527260115836</v>
      </c>
      <c r="I23" s="316">
        <f t="shared" si="0"/>
        <v>0.7566700697925199</v>
      </c>
      <c r="J23" s="316">
        <f t="shared" si="1"/>
        <v>0</v>
      </c>
      <c r="K23" s="319">
        <f t="shared" si="2"/>
        <v>-0.3163397088077602</v>
      </c>
      <c r="L23" s="323">
        <f t="shared" si="3"/>
        <v>0.01133427939534215</v>
      </c>
    </row>
    <row r="24" spans="1:12" ht="15.75" customHeight="1">
      <c r="A24" s="322" t="s">
        <v>231</v>
      </c>
      <c r="B24" s="251">
        <v>6.973714820123034</v>
      </c>
      <c r="C24" s="318">
        <v>189.86110888505647</v>
      </c>
      <c r="D24" s="318">
        <v>197.68833428483342</v>
      </c>
      <c r="E24" s="318">
        <v>201.93638371035686</v>
      </c>
      <c r="F24" s="318">
        <v>217.04749190426313</v>
      </c>
      <c r="G24" s="318">
        <v>229.34958398438067</v>
      </c>
      <c r="H24" s="318">
        <v>229.64257668456787</v>
      </c>
      <c r="I24" s="316">
        <f t="shared" si="0"/>
        <v>6.360057041808844</v>
      </c>
      <c r="J24" s="316">
        <f t="shared" si="1"/>
        <v>2.148861965422185</v>
      </c>
      <c r="K24" s="319">
        <f t="shared" si="2"/>
        <v>13.720258066001009</v>
      </c>
      <c r="L24" s="323">
        <f t="shared" si="3"/>
        <v>0.12774939247638883</v>
      </c>
    </row>
    <row r="25" spans="1:12" ht="15.75" customHeight="1">
      <c r="A25" s="322" t="s">
        <v>232</v>
      </c>
      <c r="B25" s="251">
        <v>1.8659527269142209</v>
      </c>
      <c r="C25" s="318">
        <v>122.67634478894402</v>
      </c>
      <c r="D25" s="318">
        <v>124.9417785974585</v>
      </c>
      <c r="E25" s="318">
        <v>124.9417785974585</v>
      </c>
      <c r="F25" s="318">
        <v>128.97919187171826</v>
      </c>
      <c r="G25" s="318">
        <v>128.97919187171826</v>
      </c>
      <c r="H25" s="318">
        <v>125.3262755782371</v>
      </c>
      <c r="I25" s="316">
        <f t="shared" si="0"/>
        <v>1.8466753410463923</v>
      </c>
      <c r="J25" s="316">
        <f t="shared" si="1"/>
        <v>0</v>
      </c>
      <c r="K25" s="319">
        <f t="shared" si="2"/>
        <v>0.3077409214874365</v>
      </c>
      <c r="L25" s="323">
        <f t="shared" si="3"/>
        <v>-2.8321748961757436</v>
      </c>
    </row>
    <row r="26" spans="1:12" ht="15.75" customHeight="1">
      <c r="A26" s="322" t="s">
        <v>233</v>
      </c>
      <c r="B26" s="251">
        <v>2.731641690470963</v>
      </c>
      <c r="C26" s="318">
        <v>153.98678356295525</v>
      </c>
      <c r="D26" s="318">
        <v>155.5475865961158</v>
      </c>
      <c r="E26" s="318">
        <v>155.5475865961158</v>
      </c>
      <c r="F26" s="318">
        <v>140.64898445382033</v>
      </c>
      <c r="G26" s="318">
        <v>140.85172066884874</v>
      </c>
      <c r="H26" s="318">
        <v>140.64898445382033</v>
      </c>
      <c r="I26" s="316">
        <f t="shared" si="0"/>
        <v>1.0135954508864842</v>
      </c>
      <c r="J26" s="316">
        <f t="shared" si="1"/>
        <v>0</v>
      </c>
      <c r="K26" s="319">
        <f t="shared" si="2"/>
        <v>-9.578163485737747</v>
      </c>
      <c r="L26" s="323">
        <f t="shared" si="3"/>
        <v>-0.14393591648415338</v>
      </c>
    </row>
    <row r="27" spans="1:12" ht="15.75" customHeight="1">
      <c r="A27" s="322" t="s">
        <v>234</v>
      </c>
      <c r="B27" s="251">
        <v>3.1001290737979397</v>
      </c>
      <c r="C27" s="318">
        <v>191.79303126267783</v>
      </c>
      <c r="D27" s="318">
        <v>192.6906447020102</v>
      </c>
      <c r="E27" s="318">
        <v>192.6906447020102</v>
      </c>
      <c r="F27" s="318">
        <v>200.07674218296816</v>
      </c>
      <c r="G27" s="318">
        <v>201.18373153364126</v>
      </c>
      <c r="H27" s="318">
        <v>193.03671151760548</v>
      </c>
      <c r="I27" s="316">
        <f t="shared" si="0"/>
        <v>0.468011498344282</v>
      </c>
      <c r="J27" s="316">
        <f t="shared" si="1"/>
        <v>0</v>
      </c>
      <c r="K27" s="319">
        <f t="shared" si="2"/>
        <v>0.179597102978434</v>
      </c>
      <c r="L27" s="323">
        <f t="shared" si="3"/>
        <v>-4.049542154293661</v>
      </c>
    </row>
    <row r="28" spans="1:12" ht="15.75" customHeight="1" thickBot="1">
      <c r="A28" s="324" t="s">
        <v>235</v>
      </c>
      <c r="B28" s="325">
        <v>7.508891607907275</v>
      </c>
      <c r="C28" s="326">
        <v>237.30934011966866</v>
      </c>
      <c r="D28" s="326">
        <v>243.90852375737117</v>
      </c>
      <c r="E28" s="326">
        <v>242.68374536411028</v>
      </c>
      <c r="F28" s="326">
        <v>246.66145560097084</v>
      </c>
      <c r="G28" s="326">
        <v>246.83830766995015</v>
      </c>
      <c r="H28" s="326">
        <v>243.70913796156032</v>
      </c>
      <c r="I28" s="327">
        <f t="shared" si="0"/>
        <v>2.2647255441911653</v>
      </c>
      <c r="J28" s="327">
        <f t="shared" si="1"/>
        <v>-0.5021466139819069</v>
      </c>
      <c r="K28" s="328">
        <f t="shared" si="2"/>
        <v>0.4225221577619749</v>
      </c>
      <c r="L28" s="329">
        <f t="shared" si="3"/>
        <v>-1.2677001952929743</v>
      </c>
    </row>
    <row r="29" ht="13.5" thickTop="1"/>
    <row r="30" spans="1:5" ht="12.75">
      <c r="A30" s="253"/>
      <c r="E30" s="235" t="s">
        <v>236</v>
      </c>
    </row>
    <row r="34" ht="12.75">
      <c r="F34" s="235" t="s">
        <v>32</v>
      </c>
    </row>
  </sheetData>
  <sheetProtection/>
  <mergeCells count="9">
    <mergeCell ref="A1:L1"/>
    <mergeCell ref="A2:L2"/>
    <mergeCell ref="A3:L3"/>
    <mergeCell ref="A4:L4"/>
    <mergeCell ref="A5:A6"/>
    <mergeCell ref="B5:B6"/>
    <mergeCell ref="D5:E5"/>
    <mergeCell ref="F5:H5"/>
    <mergeCell ref="I5:L5"/>
  </mergeCells>
  <printOptions/>
  <pageMargins left="0.75" right="0.75" top="1" bottom="1" header="0.5" footer="0.5"/>
  <pageSetup fitToHeight="1" fitToWidth="1" horizontalDpi="600" verticalDpi="600" orientation="portrait" scale="64"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3" sqref="A3:G3"/>
    </sheetView>
  </sheetViews>
  <sheetFormatPr defaultColWidth="12.421875" defaultRowHeight="15"/>
  <cols>
    <col min="1" max="1" width="11.28125" style="254" customWidth="1"/>
    <col min="2" max="7" width="13.00390625" style="254" customWidth="1"/>
    <col min="8" max="8" width="18.140625" style="254" customWidth="1"/>
    <col min="9" max="16384" width="12.421875" style="254" customWidth="1"/>
  </cols>
  <sheetData>
    <row r="1" spans="1:7" ht="12.75">
      <c r="A1" s="1455" t="s">
        <v>237</v>
      </c>
      <c r="B1" s="1455"/>
      <c r="C1" s="1455"/>
      <c r="D1" s="1455"/>
      <c r="E1" s="1455"/>
      <c r="F1" s="1455"/>
      <c r="G1" s="1455"/>
    </row>
    <row r="2" spans="1:8" ht="19.5" customHeight="1">
      <c r="A2" s="1456" t="s">
        <v>7</v>
      </c>
      <c r="B2" s="1456"/>
      <c r="C2" s="1456"/>
      <c r="D2" s="1456"/>
      <c r="E2" s="1456"/>
      <c r="F2" s="1456"/>
      <c r="G2" s="1456"/>
      <c r="H2" s="255"/>
    </row>
    <row r="3" spans="1:7" ht="14.25" customHeight="1">
      <c r="A3" s="1457" t="s">
        <v>238</v>
      </c>
      <c r="B3" s="1457"/>
      <c r="C3" s="1457"/>
      <c r="D3" s="1457"/>
      <c r="E3" s="1457"/>
      <c r="F3" s="1457"/>
      <c r="G3" s="1457"/>
    </row>
    <row r="4" spans="1:7" ht="15.75" customHeight="1" thickBot="1">
      <c r="A4" s="1458" t="s">
        <v>201</v>
      </c>
      <c r="B4" s="1459"/>
      <c r="C4" s="1459"/>
      <c r="D4" s="1459"/>
      <c r="E4" s="1459"/>
      <c r="F4" s="1459"/>
      <c r="G4" s="1459"/>
    </row>
    <row r="5" spans="1:11" ht="13.5" thickTop="1">
      <c r="A5" s="1460" t="s">
        <v>239</v>
      </c>
      <c r="B5" s="1462" t="s">
        <v>43</v>
      </c>
      <c r="C5" s="1462"/>
      <c r="D5" s="1463" t="s">
        <v>44</v>
      </c>
      <c r="E5" s="1462"/>
      <c r="F5" s="1464" t="s">
        <v>123</v>
      </c>
      <c r="G5" s="1465"/>
      <c r="H5" s="256"/>
      <c r="I5" s="256"/>
      <c r="J5" s="256"/>
      <c r="K5" s="256"/>
    </row>
    <row r="6" spans="1:11" ht="12.75">
      <c r="A6" s="1461"/>
      <c r="B6" s="257" t="s">
        <v>185</v>
      </c>
      <c r="C6" s="258" t="s">
        <v>186</v>
      </c>
      <c r="D6" s="258" t="s">
        <v>185</v>
      </c>
      <c r="E6" s="257" t="s">
        <v>186</v>
      </c>
      <c r="F6" s="259" t="s">
        <v>185</v>
      </c>
      <c r="G6" s="260" t="s">
        <v>186</v>
      </c>
      <c r="H6" s="256"/>
      <c r="I6" s="256"/>
      <c r="J6" s="256"/>
      <c r="K6" s="256"/>
    </row>
    <row r="7" spans="1:14" ht="15" customHeight="1">
      <c r="A7" s="261" t="s">
        <v>187</v>
      </c>
      <c r="B7" s="262">
        <v>293.5</v>
      </c>
      <c r="C7" s="262">
        <v>7.430453879941439</v>
      </c>
      <c r="D7" s="263">
        <v>309.2</v>
      </c>
      <c r="E7" s="264">
        <v>5.4</v>
      </c>
      <c r="F7" s="263">
        <v>327.6</v>
      </c>
      <c r="G7" s="265">
        <v>5.9</v>
      </c>
      <c r="H7" s="256"/>
      <c r="J7" s="256"/>
      <c r="K7" s="256"/>
      <c r="L7" s="256"/>
      <c r="M7" s="256"/>
      <c r="N7" s="256"/>
    </row>
    <row r="8" spans="1:14" ht="15" customHeight="1">
      <c r="A8" s="261" t="s">
        <v>188</v>
      </c>
      <c r="B8" s="262">
        <v>299.2</v>
      </c>
      <c r="C8" s="262">
        <v>7.317073170731689</v>
      </c>
      <c r="D8" s="263">
        <v>314.4739411999262</v>
      </c>
      <c r="E8" s="262">
        <v>5.098063068704704</v>
      </c>
      <c r="F8" s="263">
        <v>331</v>
      </c>
      <c r="G8" s="265">
        <v>5.3</v>
      </c>
      <c r="H8" s="256"/>
      <c r="J8" s="256"/>
      <c r="K8" s="256"/>
      <c r="L8" s="256"/>
      <c r="M8" s="256"/>
      <c r="N8" s="256"/>
    </row>
    <row r="9" spans="1:14" ht="15" customHeight="1">
      <c r="A9" s="261" t="s">
        <v>189</v>
      </c>
      <c r="B9" s="262">
        <v>299.8</v>
      </c>
      <c r="C9" s="262">
        <v>7.2</v>
      </c>
      <c r="D9" s="263">
        <v>317.6285467867761</v>
      </c>
      <c r="E9" s="262">
        <v>5.948689241718256</v>
      </c>
      <c r="F9" s="263">
        <v>333.5470818040324</v>
      </c>
      <c r="G9" s="265">
        <v>5.011682727605219</v>
      </c>
      <c r="H9" s="256"/>
      <c r="I9" s="256"/>
      <c r="J9" s="256"/>
      <c r="K9" s="256"/>
      <c r="L9" s="256"/>
      <c r="M9" s="256"/>
      <c r="N9" s="256"/>
    </row>
    <row r="10" spans="1:14" ht="15" customHeight="1">
      <c r="A10" s="261" t="s">
        <v>190</v>
      </c>
      <c r="B10" s="262">
        <v>300.8</v>
      </c>
      <c r="C10" s="262">
        <v>6.7</v>
      </c>
      <c r="D10" s="263">
        <v>322.1263609552701</v>
      </c>
      <c r="E10" s="262">
        <v>7.099144774973908</v>
      </c>
      <c r="F10" s="263">
        <v>335.3386272496884</v>
      </c>
      <c r="G10" s="265">
        <v>4.101578726819227</v>
      </c>
      <c r="H10" s="256"/>
      <c r="I10" s="256"/>
      <c r="J10" s="256"/>
      <c r="K10" s="256"/>
      <c r="L10" s="256"/>
      <c r="M10" s="256"/>
      <c r="N10" s="256"/>
    </row>
    <row r="11" spans="1:12" ht="15" customHeight="1">
      <c r="A11" s="261" t="s">
        <v>191</v>
      </c>
      <c r="B11" s="262">
        <v>297.2</v>
      </c>
      <c r="C11" s="262">
        <v>6.6</v>
      </c>
      <c r="D11" s="263">
        <v>320.6523604510862</v>
      </c>
      <c r="E11" s="262">
        <v>7.884118351311216</v>
      </c>
      <c r="F11" s="263">
        <v>329.35612465410895</v>
      </c>
      <c r="G11" s="265">
        <v>2.7</v>
      </c>
      <c r="H11" s="256"/>
      <c r="I11" s="256"/>
      <c r="J11" s="256"/>
      <c r="K11" s="256"/>
      <c r="L11" s="256"/>
    </row>
    <row r="12" spans="1:14" ht="15" customHeight="1">
      <c r="A12" s="261" t="s">
        <v>192</v>
      </c>
      <c r="B12" s="262">
        <v>292.8</v>
      </c>
      <c r="C12" s="262">
        <v>5.4</v>
      </c>
      <c r="D12" s="263">
        <v>315.2</v>
      </c>
      <c r="E12" s="262">
        <v>7.6</v>
      </c>
      <c r="F12" s="263">
        <v>320.81049430218025</v>
      </c>
      <c r="G12" s="265">
        <v>1.791779522480354</v>
      </c>
      <c r="H12" s="256"/>
      <c r="I12" s="256"/>
      <c r="J12" s="256"/>
      <c r="K12" s="256"/>
      <c r="L12" s="256"/>
      <c r="M12" s="256"/>
      <c r="N12" s="256"/>
    </row>
    <row r="13" spans="1:14" ht="15" customHeight="1">
      <c r="A13" s="261" t="s">
        <v>193</v>
      </c>
      <c r="B13" s="262">
        <v>290.2</v>
      </c>
      <c r="C13" s="262">
        <v>5.5</v>
      </c>
      <c r="D13" s="263">
        <v>310.1537492453343</v>
      </c>
      <c r="E13" s="262">
        <v>6.878639820979203</v>
      </c>
      <c r="F13" s="263"/>
      <c r="G13" s="265"/>
      <c r="H13" s="256"/>
      <c r="I13" s="256"/>
      <c r="J13" s="256"/>
      <c r="K13" s="256"/>
      <c r="L13" s="256"/>
      <c r="M13" s="256"/>
      <c r="N13" s="256"/>
    </row>
    <row r="14" spans="1:14" ht="15" customHeight="1">
      <c r="A14" s="261" t="s">
        <v>194</v>
      </c>
      <c r="B14" s="262">
        <v>293.1</v>
      </c>
      <c r="C14" s="262">
        <v>5.5</v>
      </c>
      <c r="D14" s="263">
        <v>309.1447627369639</v>
      </c>
      <c r="E14" s="262">
        <v>5.483480669822853</v>
      </c>
      <c r="F14" s="263"/>
      <c r="G14" s="265"/>
      <c r="H14" s="256"/>
      <c r="I14" s="256"/>
      <c r="J14" s="256"/>
      <c r="K14" s="256"/>
      <c r="L14" s="256"/>
      <c r="M14" s="256"/>
      <c r="N14" s="256"/>
    </row>
    <row r="15" spans="1:14" ht="15" customHeight="1">
      <c r="A15" s="261" t="s">
        <v>195</v>
      </c>
      <c r="B15" s="262">
        <v>292</v>
      </c>
      <c r="C15" s="262">
        <v>5.3</v>
      </c>
      <c r="D15" s="263">
        <v>308.1719703737849</v>
      </c>
      <c r="E15" s="262">
        <v>5.526884479820126</v>
      </c>
      <c r="F15" s="263"/>
      <c r="G15" s="265"/>
      <c r="I15" s="256"/>
      <c r="J15" s="256"/>
      <c r="K15" s="256"/>
      <c r="L15" s="256"/>
      <c r="M15" s="256"/>
      <c r="N15" s="256"/>
    </row>
    <row r="16" spans="1:14" ht="15" customHeight="1">
      <c r="A16" s="261" t="s">
        <v>196</v>
      </c>
      <c r="B16" s="262">
        <v>297.1</v>
      </c>
      <c r="C16" s="262">
        <v>5.1</v>
      </c>
      <c r="D16" s="263">
        <v>314.3767096596036</v>
      </c>
      <c r="E16" s="262">
        <v>5.825231271931926</v>
      </c>
      <c r="F16" s="263"/>
      <c r="G16" s="265"/>
      <c r="I16" s="256"/>
      <c r="J16" s="256"/>
      <c r="K16" s="256"/>
      <c r="L16" s="256"/>
      <c r="M16" s="256"/>
      <c r="N16" s="256"/>
    </row>
    <row r="17" spans="1:14" ht="15" customHeight="1">
      <c r="A17" s="261" t="s">
        <v>197</v>
      </c>
      <c r="B17" s="262">
        <v>299.5</v>
      </c>
      <c r="C17" s="262">
        <v>5.4</v>
      </c>
      <c r="D17" s="263">
        <v>318.79065085380836</v>
      </c>
      <c r="E17" s="262">
        <v>6.438069969408389</v>
      </c>
      <c r="F17" s="263"/>
      <c r="G17" s="265"/>
      <c r="I17" s="256"/>
      <c r="J17" s="256"/>
      <c r="K17" s="256"/>
      <c r="L17" s="256"/>
      <c r="M17" s="256"/>
      <c r="N17" s="256"/>
    </row>
    <row r="18" spans="1:14" ht="15" customHeight="1">
      <c r="A18" s="261" t="s">
        <v>198</v>
      </c>
      <c r="B18" s="262">
        <v>304.4</v>
      </c>
      <c r="C18" s="262">
        <v>5.4</v>
      </c>
      <c r="D18" s="263">
        <v>323.1326629842921</v>
      </c>
      <c r="E18" s="266">
        <v>6.153560449018073</v>
      </c>
      <c r="F18" s="263"/>
      <c r="G18" s="265"/>
      <c r="I18" s="256"/>
      <c r="J18" s="256"/>
      <c r="K18" s="256"/>
      <c r="L18" s="256"/>
      <c r="M18" s="256"/>
      <c r="N18" s="256"/>
    </row>
    <row r="19" spans="1:7" ht="15" customHeight="1" thickBot="1">
      <c r="A19" s="267" t="s">
        <v>199</v>
      </c>
      <c r="B19" s="268">
        <f aca="true" t="shared" si="0" ref="B19:G19">AVERAGE(B7:B18)</f>
        <v>296.6333333333333</v>
      </c>
      <c r="C19" s="269">
        <f t="shared" si="0"/>
        <v>6.070627254222761</v>
      </c>
      <c r="D19" s="270">
        <f t="shared" si="0"/>
        <v>315.2543096039038</v>
      </c>
      <c r="E19" s="270">
        <f t="shared" si="0"/>
        <v>6.277990174807388</v>
      </c>
      <c r="F19" s="268">
        <f t="shared" si="0"/>
        <v>329.6087213350017</v>
      </c>
      <c r="G19" s="271">
        <f t="shared" si="0"/>
        <v>4.1341734961508</v>
      </c>
    </row>
    <row r="20" spans="1:4" ht="19.5" customHeight="1" thickTop="1">
      <c r="A20" s="272"/>
      <c r="D20" s="256"/>
    </row>
    <row r="21" spans="1:7" ht="19.5" customHeight="1">
      <c r="A21" s="272"/>
      <c r="G21" s="255"/>
    </row>
    <row r="23" spans="1:2" ht="12.75">
      <c r="A23" s="273"/>
      <c r="B23" s="273"/>
    </row>
    <row r="24" spans="1:2" ht="12.75">
      <c r="A24" s="274"/>
      <c r="B24" s="273"/>
    </row>
    <row r="25" spans="1:2" ht="12.75">
      <c r="A25" s="274"/>
      <c r="B25" s="273"/>
    </row>
    <row r="26" spans="1:2" ht="12.75">
      <c r="A26" s="274"/>
      <c r="B26" s="273"/>
    </row>
    <row r="27" spans="1:2" ht="12.75">
      <c r="A27" s="273"/>
      <c r="B27" s="273"/>
    </row>
  </sheetData>
  <sheetProtection/>
  <mergeCells count="8">
    <mergeCell ref="A1:G1"/>
    <mergeCell ref="A2:G2"/>
    <mergeCell ref="A3:G3"/>
    <mergeCell ref="A4:G4"/>
    <mergeCell ref="A5:A6"/>
    <mergeCell ref="B5:C5"/>
    <mergeCell ref="D5:E5"/>
    <mergeCell ref="F5:G5"/>
  </mergeCells>
  <printOptions/>
  <pageMargins left="0.75" right="0.75" top="1" bottom="1" header="0.5" footer="0.5"/>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M130"/>
  <sheetViews>
    <sheetView zoomScalePageLayoutView="0" workbookViewId="0" topLeftCell="A1">
      <selection activeCell="N11" sqref="N11"/>
    </sheetView>
  </sheetViews>
  <sheetFormatPr defaultColWidth="9.140625" defaultRowHeight="24.75" customHeight="1"/>
  <cols>
    <col min="1" max="1" width="6.28125" style="252" customWidth="1"/>
    <col min="2" max="2" width="26.8515625" style="235" customWidth="1"/>
    <col min="3" max="3" width="6.8515625" style="235" bestFit="1" customWidth="1"/>
    <col min="4" max="4" width="11.00390625" style="235" customWidth="1"/>
    <col min="5" max="5" width="10.57421875" style="235" customWidth="1"/>
    <col min="6" max="6" width="11.00390625" style="235" customWidth="1"/>
    <col min="7" max="7" width="10.421875" style="235" customWidth="1"/>
    <col min="8" max="8" width="10.7109375" style="235" customWidth="1"/>
    <col min="9" max="9" width="11.00390625" style="235" customWidth="1"/>
    <col min="10" max="13" width="7.140625" style="235" bestFit="1" customWidth="1"/>
    <col min="14" max="14" width="5.57421875" style="235" customWidth="1"/>
    <col min="15" max="16384" width="9.140625" style="235" customWidth="1"/>
  </cols>
  <sheetData>
    <row r="1" spans="1:13" ht="12.75">
      <c r="A1" s="1469" t="s">
        <v>240</v>
      </c>
      <c r="B1" s="1469"/>
      <c r="C1" s="1469"/>
      <c r="D1" s="1469"/>
      <c r="E1" s="1469"/>
      <c r="F1" s="1469"/>
      <c r="G1" s="1469"/>
      <c r="H1" s="1469"/>
      <c r="I1" s="1469"/>
      <c r="J1" s="1469"/>
      <c r="K1" s="1469"/>
      <c r="L1" s="1469"/>
      <c r="M1" s="1469"/>
    </row>
    <row r="2" spans="1:13" ht="15.75">
      <c r="A2" s="1444" t="s">
        <v>8</v>
      </c>
      <c r="B2" s="1444"/>
      <c r="C2" s="1444"/>
      <c r="D2" s="1444"/>
      <c r="E2" s="1444"/>
      <c r="F2" s="1444"/>
      <c r="G2" s="1444"/>
      <c r="H2" s="1444"/>
      <c r="I2" s="1444"/>
      <c r="J2" s="1444"/>
      <c r="K2" s="1444"/>
      <c r="L2" s="1444"/>
      <c r="M2" s="1444"/>
    </row>
    <row r="3" spans="1:13" ht="12.75">
      <c r="A3" s="1469" t="s">
        <v>241</v>
      </c>
      <c r="B3" s="1469"/>
      <c r="C3" s="1469"/>
      <c r="D3" s="1469"/>
      <c r="E3" s="1469"/>
      <c r="F3" s="1469"/>
      <c r="G3" s="1469"/>
      <c r="H3" s="1469"/>
      <c r="I3" s="1469"/>
      <c r="J3" s="1469"/>
      <c r="K3" s="1469"/>
      <c r="L3" s="1469"/>
      <c r="M3" s="1469"/>
    </row>
    <row r="4" spans="1:13" ht="12.75">
      <c r="A4" s="1469" t="s">
        <v>242</v>
      </c>
      <c r="B4" s="1469"/>
      <c r="C4" s="1469"/>
      <c r="D4" s="1469"/>
      <c r="E4" s="1469"/>
      <c r="F4" s="1469"/>
      <c r="G4" s="1469"/>
      <c r="H4" s="1469"/>
      <c r="I4" s="1469"/>
      <c r="J4" s="1469"/>
      <c r="K4" s="1469"/>
      <c r="L4" s="1469"/>
      <c r="M4" s="1469"/>
    </row>
    <row r="5" spans="1:13" ht="13.5" thickBot="1">
      <c r="A5" s="275"/>
      <c r="B5" s="275"/>
      <c r="C5" s="275"/>
      <c r="D5" s="275"/>
      <c r="E5" s="275"/>
      <c r="F5" s="275"/>
      <c r="G5" s="275"/>
      <c r="H5" s="275"/>
      <c r="I5" s="275"/>
      <c r="J5" s="275"/>
      <c r="K5" s="275"/>
      <c r="L5" s="275"/>
      <c r="M5" s="275"/>
    </row>
    <row r="6" spans="1:13" ht="13.5" thickTop="1">
      <c r="A6" s="1470" t="s">
        <v>243</v>
      </c>
      <c r="B6" s="1447" t="s">
        <v>244</v>
      </c>
      <c r="C6" s="276" t="s">
        <v>245</v>
      </c>
      <c r="D6" s="236" t="s">
        <v>43</v>
      </c>
      <c r="E6" s="1449" t="s">
        <v>44</v>
      </c>
      <c r="F6" s="1450"/>
      <c r="G6" s="1451" t="s">
        <v>123</v>
      </c>
      <c r="H6" s="1451"/>
      <c r="I6" s="1450"/>
      <c r="J6" s="1452" t="s">
        <v>186</v>
      </c>
      <c r="K6" s="1453"/>
      <c r="L6" s="1453"/>
      <c r="M6" s="1454"/>
    </row>
    <row r="7" spans="1:13" ht="13.5" customHeight="1">
      <c r="A7" s="1471"/>
      <c r="B7" s="1448"/>
      <c r="C7" s="247" t="s">
        <v>246</v>
      </c>
      <c r="D7" s="277" t="str">
        <f>I7</f>
        <v>Dec/Jan</v>
      </c>
      <c r="E7" s="277" t="str">
        <f>H7</f>
        <v>Nov/Dec</v>
      </c>
      <c r="F7" s="277" t="str">
        <f>I7</f>
        <v>Dec/Jan</v>
      </c>
      <c r="G7" s="277" t="s">
        <v>143</v>
      </c>
      <c r="H7" s="277" t="s">
        <v>144</v>
      </c>
      <c r="I7" s="334" t="s">
        <v>145</v>
      </c>
      <c r="J7" s="1466" t="s">
        <v>247</v>
      </c>
      <c r="K7" s="1466" t="s">
        <v>248</v>
      </c>
      <c r="L7" s="1466" t="s">
        <v>249</v>
      </c>
      <c r="M7" s="1467" t="s">
        <v>250</v>
      </c>
    </row>
    <row r="8" spans="1:13" ht="12.75" customHeight="1">
      <c r="A8" s="1472"/>
      <c r="B8" s="243">
        <v>1</v>
      </c>
      <c r="C8" s="246">
        <v>2</v>
      </c>
      <c r="D8" s="243">
        <v>3</v>
      </c>
      <c r="E8" s="243">
        <v>4</v>
      </c>
      <c r="F8" s="243">
        <v>5</v>
      </c>
      <c r="G8" s="245">
        <v>6</v>
      </c>
      <c r="H8" s="278">
        <v>7</v>
      </c>
      <c r="I8" s="335">
        <v>8</v>
      </c>
      <c r="J8" s="1448"/>
      <c r="K8" s="1448"/>
      <c r="L8" s="1448"/>
      <c r="M8" s="1468"/>
    </row>
    <row r="9" spans="1:13" ht="16.5" customHeight="1">
      <c r="A9" s="279"/>
      <c r="B9" s="280" t="s">
        <v>152</v>
      </c>
      <c r="C9" s="281">
        <v>100</v>
      </c>
      <c r="D9" s="330">
        <v>346.5</v>
      </c>
      <c r="E9" s="330">
        <v>361.5</v>
      </c>
      <c r="F9" s="330">
        <v>362</v>
      </c>
      <c r="G9" s="330">
        <v>412.9</v>
      </c>
      <c r="H9" s="330">
        <v>412.9</v>
      </c>
      <c r="I9" s="336">
        <v>413</v>
      </c>
      <c r="J9" s="340">
        <f aca="true" t="shared" si="0" ref="J9:J30">+F9/D9*100-100</f>
        <v>4.4733044733044665</v>
      </c>
      <c r="K9" s="340">
        <f aca="true" t="shared" si="1" ref="K9:K30">+F9/E9*100-100</f>
        <v>0.13831258644536604</v>
      </c>
      <c r="L9" s="340">
        <f aca="true" t="shared" si="2" ref="L9:L48">+I9/F9*100-100</f>
        <v>14.08839779005524</v>
      </c>
      <c r="M9" s="341">
        <f>+I9/H9*100-100</f>
        <v>0.02421893921047058</v>
      </c>
    </row>
    <row r="10" spans="1:13" ht="16.5" customHeight="1">
      <c r="A10" s="282">
        <v>1</v>
      </c>
      <c r="B10" s="283" t="s">
        <v>251</v>
      </c>
      <c r="C10" s="284">
        <v>26.97</v>
      </c>
      <c r="D10" s="331">
        <v>254.7</v>
      </c>
      <c r="E10" s="331">
        <v>256.7</v>
      </c>
      <c r="F10" s="331">
        <v>256.7</v>
      </c>
      <c r="G10" s="331">
        <v>304.2</v>
      </c>
      <c r="H10" s="331">
        <v>304.2</v>
      </c>
      <c r="I10" s="337">
        <v>304.2</v>
      </c>
      <c r="J10" s="342">
        <f t="shared" si="0"/>
        <v>0.7852375343541382</v>
      </c>
      <c r="K10" s="342">
        <f t="shared" si="1"/>
        <v>0</v>
      </c>
      <c r="L10" s="342">
        <f t="shared" si="2"/>
        <v>18.504090377873</v>
      </c>
      <c r="M10" s="343">
        <f>+I10/H10*100-100</f>
        <v>0</v>
      </c>
    </row>
    <row r="11" spans="1:13" ht="16.5" customHeight="1">
      <c r="A11" s="285"/>
      <c r="B11" s="286" t="s">
        <v>252</v>
      </c>
      <c r="C11" s="287">
        <v>9.8</v>
      </c>
      <c r="D11" s="332">
        <v>234.2</v>
      </c>
      <c r="E11" s="332">
        <v>236.5</v>
      </c>
      <c r="F11" s="332">
        <v>236.5</v>
      </c>
      <c r="G11" s="332">
        <v>279.1</v>
      </c>
      <c r="H11" s="332">
        <v>279.1</v>
      </c>
      <c r="I11" s="338">
        <v>279.1</v>
      </c>
      <c r="J11" s="344">
        <f t="shared" si="0"/>
        <v>0.9820666097352841</v>
      </c>
      <c r="K11" s="344">
        <f t="shared" si="1"/>
        <v>0</v>
      </c>
      <c r="L11" s="344">
        <f t="shared" si="2"/>
        <v>18.01268498942919</v>
      </c>
      <c r="M11" s="345">
        <f>+I11/H11*100-100</f>
        <v>0</v>
      </c>
    </row>
    <row r="12" spans="1:13" ht="16.5" customHeight="1">
      <c r="A12" s="285"/>
      <c r="B12" s="286" t="s">
        <v>253</v>
      </c>
      <c r="C12" s="287">
        <v>17.17</v>
      </c>
      <c r="D12" s="332">
        <v>266.3</v>
      </c>
      <c r="E12" s="332">
        <v>268.2</v>
      </c>
      <c r="F12" s="332">
        <v>268.2</v>
      </c>
      <c r="G12" s="332">
        <v>318.4</v>
      </c>
      <c r="H12" s="332">
        <v>318.4</v>
      </c>
      <c r="I12" s="338">
        <v>318.4</v>
      </c>
      <c r="J12" s="344">
        <f t="shared" si="0"/>
        <v>0.7134810364250797</v>
      </c>
      <c r="K12" s="344">
        <f t="shared" si="1"/>
        <v>0</v>
      </c>
      <c r="L12" s="344">
        <f t="shared" si="2"/>
        <v>18.717375093214002</v>
      </c>
      <c r="M12" s="345">
        <f>+I12/H12*100-100</f>
        <v>0</v>
      </c>
    </row>
    <row r="13" spans="1:13" ht="16.5" customHeight="1">
      <c r="A13" s="282">
        <v>1.1</v>
      </c>
      <c r="B13" s="283" t="s">
        <v>254</v>
      </c>
      <c r="C13" s="288">
        <v>2.82</v>
      </c>
      <c r="D13" s="331">
        <v>340.7</v>
      </c>
      <c r="E13" s="331">
        <v>340.7</v>
      </c>
      <c r="F13" s="331">
        <v>340.7</v>
      </c>
      <c r="G13" s="331">
        <v>423.2</v>
      </c>
      <c r="H13" s="331">
        <v>423.2</v>
      </c>
      <c r="I13" s="337">
        <v>423.2</v>
      </c>
      <c r="J13" s="342">
        <f t="shared" si="0"/>
        <v>0</v>
      </c>
      <c r="K13" s="342">
        <f t="shared" si="1"/>
        <v>0</v>
      </c>
      <c r="L13" s="342">
        <f t="shared" si="2"/>
        <v>24.21485177575579</v>
      </c>
      <c r="M13" s="343">
        <f aca="true" t="shared" si="3" ref="M13:M48">+I13/H13*100-100</f>
        <v>0</v>
      </c>
    </row>
    <row r="14" spans="1:13" ht="16.5" customHeight="1">
      <c r="A14" s="282"/>
      <c r="B14" s="286" t="s">
        <v>252</v>
      </c>
      <c r="C14" s="289">
        <v>0.31</v>
      </c>
      <c r="D14" s="332">
        <v>281.4</v>
      </c>
      <c r="E14" s="332">
        <v>281.4</v>
      </c>
      <c r="F14" s="332">
        <v>281.4</v>
      </c>
      <c r="G14" s="332">
        <v>350.7</v>
      </c>
      <c r="H14" s="332">
        <v>350.7</v>
      </c>
      <c r="I14" s="338">
        <v>350.7</v>
      </c>
      <c r="J14" s="344">
        <f t="shared" si="0"/>
        <v>0</v>
      </c>
      <c r="K14" s="344">
        <f t="shared" si="1"/>
        <v>0</v>
      </c>
      <c r="L14" s="344">
        <f t="shared" si="2"/>
        <v>24.62686567164181</v>
      </c>
      <c r="M14" s="345">
        <f t="shared" si="3"/>
        <v>0</v>
      </c>
    </row>
    <row r="15" spans="1:13" ht="16.5" customHeight="1">
      <c r="A15" s="282"/>
      <c r="B15" s="286" t="s">
        <v>253</v>
      </c>
      <c r="C15" s="289">
        <v>2.51</v>
      </c>
      <c r="D15" s="332">
        <v>347.9</v>
      </c>
      <c r="E15" s="332">
        <v>347.9</v>
      </c>
      <c r="F15" s="332">
        <v>347.9</v>
      </c>
      <c r="G15" s="332">
        <v>432</v>
      </c>
      <c r="H15" s="332">
        <v>432</v>
      </c>
      <c r="I15" s="338">
        <v>432</v>
      </c>
      <c r="J15" s="344">
        <f t="shared" si="0"/>
        <v>0</v>
      </c>
      <c r="K15" s="344">
        <f t="shared" si="1"/>
        <v>0</v>
      </c>
      <c r="L15" s="344">
        <f t="shared" si="2"/>
        <v>24.173613107214734</v>
      </c>
      <c r="M15" s="345">
        <f t="shared" si="3"/>
        <v>0</v>
      </c>
    </row>
    <row r="16" spans="1:13" ht="16.5" customHeight="1">
      <c r="A16" s="282">
        <v>1.2</v>
      </c>
      <c r="B16" s="283" t="s">
        <v>255</v>
      </c>
      <c r="C16" s="288">
        <v>1.14</v>
      </c>
      <c r="D16" s="331">
        <v>288.1</v>
      </c>
      <c r="E16" s="331">
        <v>290.1</v>
      </c>
      <c r="F16" s="331">
        <v>290.1</v>
      </c>
      <c r="G16" s="331">
        <v>350.3</v>
      </c>
      <c r="H16" s="331">
        <v>350.3</v>
      </c>
      <c r="I16" s="337">
        <v>350.3</v>
      </c>
      <c r="J16" s="342">
        <f t="shared" si="0"/>
        <v>0.6942034015966669</v>
      </c>
      <c r="K16" s="342">
        <f t="shared" si="1"/>
        <v>0</v>
      </c>
      <c r="L16" s="342">
        <f t="shared" si="2"/>
        <v>20.7514650120648</v>
      </c>
      <c r="M16" s="343">
        <f t="shared" si="3"/>
        <v>0</v>
      </c>
    </row>
    <row r="17" spans="1:13" ht="16.5" customHeight="1">
      <c r="A17" s="282"/>
      <c r="B17" s="286" t="s">
        <v>252</v>
      </c>
      <c r="C17" s="289">
        <v>0.19</v>
      </c>
      <c r="D17" s="332">
        <v>231.4</v>
      </c>
      <c r="E17" s="332">
        <v>233</v>
      </c>
      <c r="F17" s="332">
        <v>233</v>
      </c>
      <c r="G17" s="332">
        <v>294.8</v>
      </c>
      <c r="H17" s="332">
        <v>294.8</v>
      </c>
      <c r="I17" s="338">
        <v>294.8</v>
      </c>
      <c r="J17" s="344">
        <f t="shared" si="0"/>
        <v>0.6914433880726136</v>
      </c>
      <c r="K17" s="344">
        <f t="shared" si="1"/>
        <v>0</v>
      </c>
      <c r="L17" s="344">
        <f t="shared" si="2"/>
        <v>26.523605150214593</v>
      </c>
      <c r="M17" s="345">
        <f t="shared" si="3"/>
        <v>0</v>
      </c>
    </row>
    <row r="18" spans="1:13" ht="16.5" customHeight="1">
      <c r="A18" s="282"/>
      <c r="B18" s="286" t="s">
        <v>253</v>
      </c>
      <c r="C18" s="289">
        <v>0.95</v>
      </c>
      <c r="D18" s="332">
        <v>299.4</v>
      </c>
      <c r="E18" s="332">
        <v>301.6</v>
      </c>
      <c r="F18" s="332">
        <v>301.6</v>
      </c>
      <c r="G18" s="332">
        <v>361.4</v>
      </c>
      <c r="H18" s="332">
        <v>361.4</v>
      </c>
      <c r="I18" s="338">
        <v>361.4</v>
      </c>
      <c r="J18" s="344">
        <f t="shared" si="0"/>
        <v>0.7348029392117752</v>
      </c>
      <c r="K18" s="344">
        <f t="shared" si="1"/>
        <v>0</v>
      </c>
      <c r="L18" s="344">
        <f t="shared" si="2"/>
        <v>19.827586206896527</v>
      </c>
      <c r="M18" s="345">
        <f t="shared" si="3"/>
        <v>0</v>
      </c>
    </row>
    <row r="19" spans="1:13" ht="16.5" customHeight="1">
      <c r="A19" s="282">
        <v>1.3</v>
      </c>
      <c r="B19" s="283" t="s">
        <v>256</v>
      </c>
      <c r="C19" s="288">
        <v>0.55</v>
      </c>
      <c r="D19" s="331">
        <v>447.5</v>
      </c>
      <c r="E19" s="331">
        <v>457.7</v>
      </c>
      <c r="F19" s="331">
        <v>457.7</v>
      </c>
      <c r="G19" s="331">
        <v>473.2</v>
      </c>
      <c r="H19" s="331">
        <v>473.2</v>
      </c>
      <c r="I19" s="337">
        <v>473.2</v>
      </c>
      <c r="J19" s="342">
        <f t="shared" si="0"/>
        <v>2.2793296089385535</v>
      </c>
      <c r="K19" s="342">
        <f t="shared" si="1"/>
        <v>0</v>
      </c>
      <c r="L19" s="342">
        <f t="shared" si="2"/>
        <v>3.3864977059209025</v>
      </c>
      <c r="M19" s="343">
        <f t="shared" si="3"/>
        <v>0</v>
      </c>
    </row>
    <row r="20" spans="1:13" ht="16.5" customHeight="1">
      <c r="A20" s="282"/>
      <c r="B20" s="286" t="s">
        <v>252</v>
      </c>
      <c r="C20" s="289">
        <v>0.1</v>
      </c>
      <c r="D20" s="332">
        <v>341.8</v>
      </c>
      <c r="E20" s="332">
        <v>352.3</v>
      </c>
      <c r="F20" s="332">
        <v>352.3</v>
      </c>
      <c r="G20" s="332">
        <v>365.9</v>
      </c>
      <c r="H20" s="332">
        <v>365.9</v>
      </c>
      <c r="I20" s="338">
        <v>365.9</v>
      </c>
      <c r="J20" s="344">
        <f t="shared" si="0"/>
        <v>3.0719719133996506</v>
      </c>
      <c r="K20" s="344">
        <f t="shared" si="1"/>
        <v>0</v>
      </c>
      <c r="L20" s="344">
        <f t="shared" si="2"/>
        <v>3.86034629577064</v>
      </c>
      <c r="M20" s="345">
        <f t="shared" si="3"/>
        <v>0</v>
      </c>
    </row>
    <row r="21" spans="1:13" ht="16.5" customHeight="1">
      <c r="A21" s="282"/>
      <c r="B21" s="286" t="s">
        <v>253</v>
      </c>
      <c r="C21" s="289">
        <v>0.45</v>
      </c>
      <c r="D21" s="332">
        <v>471.7</v>
      </c>
      <c r="E21" s="332">
        <v>481.8</v>
      </c>
      <c r="F21" s="332">
        <v>481.8</v>
      </c>
      <c r="G21" s="332">
        <v>497.7</v>
      </c>
      <c r="H21" s="332">
        <v>497.7</v>
      </c>
      <c r="I21" s="338">
        <v>497.7</v>
      </c>
      <c r="J21" s="344">
        <f t="shared" si="0"/>
        <v>2.141191435234262</v>
      </c>
      <c r="K21" s="344">
        <f t="shared" si="1"/>
        <v>0</v>
      </c>
      <c r="L21" s="344">
        <f t="shared" si="2"/>
        <v>3.300124533001238</v>
      </c>
      <c r="M21" s="345">
        <f t="shared" si="3"/>
        <v>0</v>
      </c>
    </row>
    <row r="22" spans="1:13" ht="16.5" customHeight="1">
      <c r="A22" s="282">
        <v>1.4</v>
      </c>
      <c r="B22" s="283" t="s">
        <v>257</v>
      </c>
      <c r="C22" s="288">
        <v>4.01</v>
      </c>
      <c r="D22" s="331">
        <v>332.4</v>
      </c>
      <c r="E22" s="331">
        <v>332.4</v>
      </c>
      <c r="F22" s="331">
        <v>332.4</v>
      </c>
      <c r="G22" s="331">
        <v>410.8</v>
      </c>
      <c r="H22" s="331">
        <v>410.8</v>
      </c>
      <c r="I22" s="337">
        <v>410.8</v>
      </c>
      <c r="J22" s="342">
        <f t="shared" si="0"/>
        <v>0</v>
      </c>
      <c r="K22" s="342">
        <f t="shared" si="1"/>
        <v>0</v>
      </c>
      <c r="L22" s="342">
        <f t="shared" si="2"/>
        <v>23.586040914560783</v>
      </c>
      <c r="M22" s="343">
        <f t="shared" si="3"/>
        <v>0</v>
      </c>
    </row>
    <row r="23" spans="1:13" ht="16.5" customHeight="1">
      <c r="A23" s="282"/>
      <c r="B23" s="286" t="s">
        <v>252</v>
      </c>
      <c r="C23" s="289">
        <v>0.17</v>
      </c>
      <c r="D23" s="332">
        <v>259.3</v>
      </c>
      <c r="E23" s="332">
        <v>259.3</v>
      </c>
      <c r="F23" s="332">
        <v>259.3</v>
      </c>
      <c r="G23" s="332">
        <v>322.6</v>
      </c>
      <c r="H23" s="332">
        <v>322.6</v>
      </c>
      <c r="I23" s="338">
        <v>322.6</v>
      </c>
      <c r="J23" s="344">
        <f t="shared" si="0"/>
        <v>0</v>
      </c>
      <c r="K23" s="344">
        <f t="shared" si="1"/>
        <v>0</v>
      </c>
      <c r="L23" s="344">
        <f t="shared" si="2"/>
        <v>24.411878133436176</v>
      </c>
      <c r="M23" s="345">
        <f t="shared" si="3"/>
        <v>0</v>
      </c>
    </row>
    <row r="24" spans="1:13" ht="16.5" customHeight="1">
      <c r="A24" s="282"/>
      <c r="B24" s="286" t="s">
        <v>253</v>
      </c>
      <c r="C24" s="289">
        <v>3.84</v>
      </c>
      <c r="D24" s="332">
        <v>335.7</v>
      </c>
      <c r="E24" s="332">
        <v>335.7</v>
      </c>
      <c r="F24" s="332">
        <v>335.7</v>
      </c>
      <c r="G24" s="332">
        <v>414.8</v>
      </c>
      <c r="H24" s="332">
        <v>414.8</v>
      </c>
      <c r="I24" s="338">
        <v>414.8</v>
      </c>
      <c r="J24" s="344">
        <f t="shared" si="0"/>
        <v>0</v>
      </c>
      <c r="K24" s="344">
        <f t="shared" si="1"/>
        <v>0</v>
      </c>
      <c r="L24" s="344">
        <f t="shared" si="2"/>
        <v>23.562704795948775</v>
      </c>
      <c r="M24" s="345">
        <f t="shared" si="3"/>
        <v>0</v>
      </c>
    </row>
    <row r="25" spans="1:13" s="252" customFormat="1" ht="16.5" customHeight="1">
      <c r="A25" s="282">
        <v>1.5</v>
      </c>
      <c r="B25" s="283" t="s">
        <v>175</v>
      </c>
      <c r="C25" s="288">
        <v>10.55</v>
      </c>
      <c r="D25" s="331">
        <v>295.8</v>
      </c>
      <c r="E25" s="331">
        <v>300.2</v>
      </c>
      <c r="F25" s="331">
        <v>300.2</v>
      </c>
      <c r="G25" s="331">
        <v>362.4</v>
      </c>
      <c r="H25" s="331">
        <v>362.4</v>
      </c>
      <c r="I25" s="337">
        <v>362.4</v>
      </c>
      <c r="J25" s="342">
        <f t="shared" si="0"/>
        <v>1.4874915483434705</v>
      </c>
      <c r="K25" s="342">
        <f t="shared" si="1"/>
        <v>0</v>
      </c>
      <c r="L25" s="342">
        <f t="shared" si="2"/>
        <v>20.71952031978681</v>
      </c>
      <c r="M25" s="343">
        <f t="shared" si="3"/>
        <v>0</v>
      </c>
    </row>
    <row r="26" spans="1:13" ht="16.5" customHeight="1">
      <c r="A26" s="282"/>
      <c r="B26" s="286" t="s">
        <v>252</v>
      </c>
      <c r="C26" s="289">
        <v>6.8</v>
      </c>
      <c r="D26" s="332">
        <v>268.9</v>
      </c>
      <c r="E26" s="332">
        <v>272.1</v>
      </c>
      <c r="F26" s="332">
        <v>272.1</v>
      </c>
      <c r="G26" s="332">
        <v>326.8</v>
      </c>
      <c r="H26" s="332">
        <v>326.8</v>
      </c>
      <c r="I26" s="338">
        <v>326.8</v>
      </c>
      <c r="J26" s="344">
        <f t="shared" si="0"/>
        <v>1.1900334696913575</v>
      </c>
      <c r="K26" s="344">
        <f t="shared" si="1"/>
        <v>0</v>
      </c>
      <c r="L26" s="344">
        <f t="shared" si="2"/>
        <v>20.102903344358694</v>
      </c>
      <c r="M26" s="345">
        <f t="shared" si="3"/>
        <v>0</v>
      </c>
    </row>
    <row r="27" spans="1:13" ht="16.5" customHeight="1">
      <c r="A27" s="282"/>
      <c r="B27" s="286" t="s">
        <v>253</v>
      </c>
      <c r="C27" s="289">
        <v>3.75</v>
      </c>
      <c r="D27" s="332">
        <v>344.6</v>
      </c>
      <c r="E27" s="332">
        <v>351.2</v>
      </c>
      <c r="F27" s="332">
        <v>351.2</v>
      </c>
      <c r="G27" s="332">
        <v>426.9</v>
      </c>
      <c r="H27" s="332">
        <v>426.9</v>
      </c>
      <c r="I27" s="338">
        <v>426.9</v>
      </c>
      <c r="J27" s="344">
        <f t="shared" si="0"/>
        <v>1.9152640742890128</v>
      </c>
      <c r="K27" s="344">
        <f t="shared" si="1"/>
        <v>0</v>
      </c>
      <c r="L27" s="344">
        <f t="shared" si="2"/>
        <v>21.554669703872435</v>
      </c>
      <c r="M27" s="345">
        <f t="shared" si="3"/>
        <v>0</v>
      </c>
    </row>
    <row r="28" spans="1:13" s="252" customFormat="1" ht="16.5" customHeight="1">
      <c r="A28" s="282">
        <v>1.6</v>
      </c>
      <c r="B28" s="283" t="s">
        <v>258</v>
      </c>
      <c r="C28" s="288">
        <v>7.9</v>
      </c>
      <c r="D28" s="331">
        <v>111.3</v>
      </c>
      <c r="E28" s="331">
        <v>111.3</v>
      </c>
      <c r="F28" s="331">
        <v>111.3</v>
      </c>
      <c r="G28" s="331">
        <v>111.3</v>
      </c>
      <c r="H28" s="331">
        <v>111.3</v>
      </c>
      <c r="I28" s="337">
        <v>111.3</v>
      </c>
      <c r="J28" s="342">
        <f t="shared" si="0"/>
        <v>0</v>
      </c>
      <c r="K28" s="342">
        <f t="shared" si="1"/>
        <v>0</v>
      </c>
      <c r="L28" s="342">
        <f t="shared" si="2"/>
        <v>0</v>
      </c>
      <c r="M28" s="343">
        <f t="shared" si="3"/>
        <v>0</v>
      </c>
    </row>
    <row r="29" spans="1:13" ht="16.5" customHeight="1">
      <c r="A29" s="282"/>
      <c r="B29" s="286" t="s">
        <v>252</v>
      </c>
      <c r="C29" s="289">
        <v>2.24</v>
      </c>
      <c r="D29" s="332">
        <v>115.3</v>
      </c>
      <c r="E29" s="332">
        <v>115.3</v>
      </c>
      <c r="F29" s="332">
        <v>115.3</v>
      </c>
      <c r="G29" s="332">
        <v>115.3</v>
      </c>
      <c r="H29" s="332">
        <v>115.3</v>
      </c>
      <c r="I29" s="338">
        <v>115.3</v>
      </c>
      <c r="J29" s="344">
        <f t="shared" si="0"/>
        <v>0</v>
      </c>
      <c r="K29" s="344">
        <f t="shared" si="1"/>
        <v>0</v>
      </c>
      <c r="L29" s="344">
        <f t="shared" si="2"/>
        <v>0</v>
      </c>
      <c r="M29" s="345">
        <f t="shared" si="3"/>
        <v>0</v>
      </c>
    </row>
    <row r="30" spans="1:13" ht="16.5" customHeight="1">
      <c r="A30" s="282"/>
      <c r="B30" s="286" t="s">
        <v>253</v>
      </c>
      <c r="C30" s="289">
        <v>5.66</v>
      </c>
      <c r="D30" s="332">
        <v>109.7</v>
      </c>
      <c r="E30" s="332">
        <v>109.7</v>
      </c>
      <c r="F30" s="332">
        <v>109.7</v>
      </c>
      <c r="G30" s="332">
        <v>109.7</v>
      </c>
      <c r="H30" s="332">
        <v>109.7</v>
      </c>
      <c r="I30" s="338">
        <v>109.7</v>
      </c>
      <c r="J30" s="344">
        <f t="shared" si="0"/>
        <v>0</v>
      </c>
      <c r="K30" s="344">
        <f t="shared" si="1"/>
        <v>0</v>
      </c>
      <c r="L30" s="344">
        <f t="shared" si="2"/>
        <v>0</v>
      </c>
      <c r="M30" s="345">
        <f t="shared" si="3"/>
        <v>0</v>
      </c>
    </row>
    <row r="31" spans="1:13" s="252" customFormat="1" ht="16.5" customHeight="1">
      <c r="A31" s="282">
        <v>2</v>
      </c>
      <c r="B31" s="283" t="s">
        <v>259</v>
      </c>
      <c r="C31" s="288">
        <v>73.03</v>
      </c>
      <c r="D31" s="331">
        <v>380.4</v>
      </c>
      <c r="E31" s="331">
        <v>400.2</v>
      </c>
      <c r="F31" s="331">
        <v>400.9</v>
      </c>
      <c r="G31" s="331">
        <v>453</v>
      </c>
      <c r="H31" s="331">
        <v>453</v>
      </c>
      <c r="I31" s="337">
        <v>453.2</v>
      </c>
      <c r="J31" s="346">
        <f>+F31/D31*100-100</f>
        <v>5.389064143007374</v>
      </c>
      <c r="K31" s="346">
        <f>+F31/E31*100-100</f>
        <v>0.17491254372812648</v>
      </c>
      <c r="L31" s="346">
        <f t="shared" si="2"/>
        <v>13.04564729358944</v>
      </c>
      <c r="M31" s="347">
        <f t="shared" si="3"/>
        <v>0.044150110375255736</v>
      </c>
    </row>
    <row r="32" spans="1:13" ht="16.5" customHeight="1">
      <c r="A32" s="282">
        <v>2.1</v>
      </c>
      <c r="B32" s="283" t="s">
        <v>260</v>
      </c>
      <c r="C32" s="288">
        <v>39.49</v>
      </c>
      <c r="D32" s="331">
        <v>431.8</v>
      </c>
      <c r="E32" s="331">
        <v>456.1</v>
      </c>
      <c r="F32" s="331">
        <v>456.1</v>
      </c>
      <c r="G32" s="331">
        <v>517.9</v>
      </c>
      <c r="H32" s="331">
        <v>517.9</v>
      </c>
      <c r="I32" s="337">
        <v>517.9</v>
      </c>
      <c r="J32" s="342">
        <f aca="true" t="shared" si="4" ref="J32:J48">+F32/D32*100-100</f>
        <v>5.627605372857801</v>
      </c>
      <c r="K32" s="342">
        <f aca="true" t="shared" si="5" ref="K32:K48">+F32/E32*100-100</f>
        <v>0</v>
      </c>
      <c r="L32" s="342">
        <f t="shared" si="2"/>
        <v>13.549660162245104</v>
      </c>
      <c r="M32" s="348">
        <f t="shared" si="3"/>
        <v>0</v>
      </c>
    </row>
    <row r="33" spans="1:13" ht="16.5" customHeight="1">
      <c r="A33" s="282"/>
      <c r="B33" s="286" t="s">
        <v>261</v>
      </c>
      <c r="C33" s="287">
        <v>20.49</v>
      </c>
      <c r="D33" s="332">
        <v>430.5</v>
      </c>
      <c r="E33" s="332">
        <v>449.4</v>
      </c>
      <c r="F33" s="332">
        <v>449.4</v>
      </c>
      <c r="G33" s="332">
        <v>497</v>
      </c>
      <c r="H33" s="332">
        <v>497</v>
      </c>
      <c r="I33" s="338">
        <v>497</v>
      </c>
      <c r="J33" s="344">
        <f t="shared" si="4"/>
        <v>4.390243902439025</v>
      </c>
      <c r="K33" s="344">
        <f t="shared" si="5"/>
        <v>0</v>
      </c>
      <c r="L33" s="344">
        <f t="shared" si="2"/>
        <v>10.591900311526487</v>
      </c>
      <c r="M33" s="345">
        <f t="shared" si="3"/>
        <v>0</v>
      </c>
    </row>
    <row r="34" spans="1:13" ht="16.5" customHeight="1">
      <c r="A34" s="282"/>
      <c r="B34" s="286" t="s">
        <v>262</v>
      </c>
      <c r="C34" s="287">
        <v>19</v>
      </c>
      <c r="D34" s="332">
        <v>433.3</v>
      </c>
      <c r="E34" s="332">
        <v>463.4</v>
      </c>
      <c r="F34" s="332">
        <v>463.4</v>
      </c>
      <c r="G34" s="332">
        <v>540.6</v>
      </c>
      <c r="H34" s="332">
        <v>540.6</v>
      </c>
      <c r="I34" s="338">
        <v>540.6</v>
      </c>
      <c r="J34" s="344">
        <f t="shared" si="4"/>
        <v>6.946688206785126</v>
      </c>
      <c r="K34" s="344">
        <f t="shared" si="5"/>
        <v>0</v>
      </c>
      <c r="L34" s="344">
        <f t="shared" si="2"/>
        <v>16.659473457056535</v>
      </c>
      <c r="M34" s="345">
        <f t="shared" si="3"/>
        <v>0</v>
      </c>
    </row>
    <row r="35" spans="1:13" ht="16.5" customHeight="1">
      <c r="A35" s="282">
        <v>2.2</v>
      </c>
      <c r="B35" s="283" t="s">
        <v>263</v>
      </c>
      <c r="C35" s="288">
        <v>25.25</v>
      </c>
      <c r="D35" s="331">
        <v>318.2</v>
      </c>
      <c r="E35" s="331">
        <v>327.7</v>
      </c>
      <c r="F35" s="331">
        <v>329.6</v>
      </c>
      <c r="G35" s="331">
        <v>367.8</v>
      </c>
      <c r="H35" s="331">
        <v>367.8</v>
      </c>
      <c r="I35" s="337">
        <v>367.8</v>
      </c>
      <c r="J35" s="342">
        <f t="shared" si="4"/>
        <v>3.5826524198617307</v>
      </c>
      <c r="K35" s="342">
        <f t="shared" si="5"/>
        <v>0.5797985962771008</v>
      </c>
      <c r="L35" s="342">
        <f t="shared" si="2"/>
        <v>11.58980582524272</v>
      </c>
      <c r="M35" s="343">
        <f t="shared" si="3"/>
        <v>0</v>
      </c>
    </row>
    <row r="36" spans="1:13" ht="16.5" customHeight="1">
      <c r="A36" s="282"/>
      <c r="B36" s="286" t="s">
        <v>264</v>
      </c>
      <c r="C36" s="287">
        <v>6.31</v>
      </c>
      <c r="D36" s="332">
        <v>301.9</v>
      </c>
      <c r="E36" s="332">
        <v>320.6</v>
      </c>
      <c r="F36" s="332">
        <v>321.7</v>
      </c>
      <c r="G36" s="332">
        <v>357.1</v>
      </c>
      <c r="H36" s="332">
        <v>357.1</v>
      </c>
      <c r="I36" s="338">
        <v>357.1</v>
      </c>
      <c r="J36" s="344">
        <f t="shared" si="4"/>
        <v>6.558463067240822</v>
      </c>
      <c r="K36" s="344">
        <f t="shared" si="5"/>
        <v>0.34310667498438363</v>
      </c>
      <c r="L36" s="344">
        <f t="shared" si="2"/>
        <v>11.004041032017426</v>
      </c>
      <c r="M36" s="345">
        <f t="shared" si="3"/>
        <v>0</v>
      </c>
    </row>
    <row r="37" spans="1:13" ht="16.5" customHeight="1">
      <c r="A37" s="282"/>
      <c r="B37" s="286" t="s">
        <v>265</v>
      </c>
      <c r="C37" s="287">
        <v>6.31</v>
      </c>
      <c r="D37" s="332">
        <v>314.5</v>
      </c>
      <c r="E37" s="332">
        <v>326.5</v>
      </c>
      <c r="F37" s="332">
        <v>326.9</v>
      </c>
      <c r="G37" s="332">
        <v>370</v>
      </c>
      <c r="H37" s="332">
        <v>370</v>
      </c>
      <c r="I37" s="338">
        <v>370</v>
      </c>
      <c r="J37" s="344">
        <f t="shared" si="4"/>
        <v>3.9427662957074716</v>
      </c>
      <c r="K37" s="344">
        <f t="shared" si="5"/>
        <v>0.12251148545175283</v>
      </c>
      <c r="L37" s="344">
        <f t="shared" si="2"/>
        <v>13.184460079535043</v>
      </c>
      <c r="M37" s="345">
        <f t="shared" si="3"/>
        <v>0</v>
      </c>
    </row>
    <row r="38" spans="1:13" ht="16.5" customHeight="1">
      <c r="A38" s="282"/>
      <c r="B38" s="286" t="s">
        <v>266</v>
      </c>
      <c r="C38" s="287">
        <v>6.31</v>
      </c>
      <c r="D38" s="332">
        <v>315.9</v>
      </c>
      <c r="E38" s="332">
        <v>322.1</v>
      </c>
      <c r="F38" s="332">
        <v>322.1</v>
      </c>
      <c r="G38" s="332">
        <v>364.3</v>
      </c>
      <c r="H38" s="332">
        <v>364.3</v>
      </c>
      <c r="I38" s="338">
        <v>364.3</v>
      </c>
      <c r="J38" s="344">
        <f t="shared" si="4"/>
        <v>1.9626464070908725</v>
      </c>
      <c r="K38" s="344">
        <f t="shared" si="5"/>
        <v>0</v>
      </c>
      <c r="L38" s="344">
        <f t="shared" si="2"/>
        <v>13.101521266687357</v>
      </c>
      <c r="M38" s="345">
        <f t="shared" si="3"/>
        <v>0</v>
      </c>
    </row>
    <row r="39" spans="1:13" ht="16.5" customHeight="1">
      <c r="A39" s="282"/>
      <c r="B39" s="286" t="s">
        <v>267</v>
      </c>
      <c r="C39" s="287">
        <v>6.32</v>
      </c>
      <c r="D39" s="332">
        <v>340.4</v>
      </c>
      <c r="E39" s="332">
        <v>341.7</v>
      </c>
      <c r="F39" s="332">
        <v>347.5</v>
      </c>
      <c r="G39" s="332">
        <v>379.7</v>
      </c>
      <c r="H39" s="332">
        <v>379.7</v>
      </c>
      <c r="I39" s="338">
        <v>379.7</v>
      </c>
      <c r="J39" s="344">
        <f t="shared" si="4"/>
        <v>2.0857814336075364</v>
      </c>
      <c r="K39" s="344">
        <f t="shared" si="5"/>
        <v>1.6973953760608822</v>
      </c>
      <c r="L39" s="344">
        <f t="shared" si="2"/>
        <v>9.266187050359704</v>
      </c>
      <c r="M39" s="345">
        <f t="shared" si="3"/>
        <v>0</v>
      </c>
    </row>
    <row r="40" spans="1:13" ht="16.5" customHeight="1">
      <c r="A40" s="282">
        <v>2.3</v>
      </c>
      <c r="B40" s="283" t="s">
        <v>268</v>
      </c>
      <c r="C40" s="288">
        <v>8.29</v>
      </c>
      <c r="D40" s="331">
        <v>325</v>
      </c>
      <c r="E40" s="331">
        <v>354.4</v>
      </c>
      <c r="F40" s="331">
        <v>355.2</v>
      </c>
      <c r="G40" s="331">
        <v>403.3</v>
      </c>
      <c r="H40" s="331">
        <v>403.3</v>
      </c>
      <c r="I40" s="337">
        <v>404.8</v>
      </c>
      <c r="J40" s="342">
        <f t="shared" si="4"/>
        <v>9.292307692307688</v>
      </c>
      <c r="K40" s="342">
        <f t="shared" si="5"/>
        <v>0.22573363431150995</v>
      </c>
      <c r="L40" s="342">
        <f t="shared" si="2"/>
        <v>13.963963963963977</v>
      </c>
      <c r="M40" s="348">
        <f t="shared" si="3"/>
        <v>0.37193156459211707</v>
      </c>
    </row>
    <row r="41" spans="1:13" s="252" customFormat="1" ht="16.5" customHeight="1">
      <c r="A41" s="290"/>
      <c r="B41" s="283" t="s">
        <v>269</v>
      </c>
      <c r="C41" s="288">
        <v>2.76</v>
      </c>
      <c r="D41" s="331">
        <v>302.8</v>
      </c>
      <c r="E41" s="331">
        <v>331.5</v>
      </c>
      <c r="F41" s="331">
        <v>331.5</v>
      </c>
      <c r="G41" s="331">
        <v>377.8</v>
      </c>
      <c r="H41" s="331">
        <v>377.8</v>
      </c>
      <c r="I41" s="337">
        <v>377.8</v>
      </c>
      <c r="J41" s="342">
        <f t="shared" si="4"/>
        <v>9.478203434610293</v>
      </c>
      <c r="K41" s="342">
        <f t="shared" si="5"/>
        <v>0</v>
      </c>
      <c r="L41" s="342">
        <f t="shared" si="2"/>
        <v>13.966817496229254</v>
      </c>
      <c r="M41" s="343">
        <f t="shared" si="3"/>
        <v>0</v>
      </c>
    </row>
    <row r="42" spans="1:13" ht="16.5" customHeight="1">
      <c r="A42" s="290"/>
      <c r="B42" s="286" t="s">
        <v>265</v>
      </c>
      <c r="C42" s="287">
        <v>1.38</v>
      </c>
      <c r="D42" s="332">
        <v>293.7</v>
      </c>
      <c r="E42" s="332">
        <v>318.5</v>
      </c>
      <c r="F42" s="332">
        <v>318.5</v>
      </c>
      <c r="G42" s="332">
        <v>368.3</v>
      </c>
      <c r="H42" s="332">
        <v>368.3</v>
      </c>
      <c r="I42" s="338">
        <v>368.3</v>
      </c>
      <c r="J42" s="344">
        <f t="shared" si="4"/>
        <v>8.443990466462381</v>
      </c>
      <c r="K42" s="344">
        <f t="shared" si="5"/>
        <v>0</v>
      </c>
      <c r="L42" s="344">
        <f t="shared" si="2"/>
        <v>15.635792778649929</v>
      </c>
      <c r="M42" s="345">
        <f t="shared" si="3"/>
        <v>0</v>
      </c>
    </row>
    <row r="43" spans="1:13" ht="16.5" customHeight="1">
      <c r="A43" s="291"/>
      <c r="B43" s="286" t="s">
        <v>267</v>
      </c>
      <c r="C43" s="287">
        <v>1.38</v>
      </c>
      <c r="D43" s="332">
        <v>311.9</v>
      </c>
      <c r="E43" s="332">
        <v>344.5</v>
      </c>
      <c r="F43" s="332">
        <v>344.5</v>
      </c>
      <c r="G43" s="332">
        <v>387.2</v>
      </c>
      <c r="H43" s="332">
        <v>387.2</v>
      </c>
      <c r="I43" s="338">
        <v>387.2</v>
      </c>
      <c r="J43" s="344">
        <f t="shared" si="4"/>
        <v>10.452067970503379</v>
      </c>
      <c r="K43" s="344">
        <f t="shared" si="5"/>
        <v>0</v>
      </c>
      <c r="L43" s="344">
        <f t="shared" si="2"/>
        <v>12.394775036284472</v>
      </c>
      <c r="M43" s="345">
        <f t="shared" si="3"/>
        <v>0</v>
      </c>
    </row>
    <row r="44" spans="1:13" ht="16.5" customHeight="1">
      <c r="A44" s="290"/>
      <c r="B44" s="283" t="s">
        <v>270</v>
      </c>
      <c r="C44" s="288">
        <v>2.76</v>
      </c>
      <c r="D44" s="331">
        <v>285.9</v>
      </c>
      <c r="E44" s="331">
        <v>314.6</v>
      </c>
      <c r="F44" s="331">
        <v>317.1</v>
      </c>
      <c r="G44" s="331">
        <v>370.3</v>
      </c>
      <c r="H44" s="331">
        <v>370.3</v>
      </c>
      <c r="I44" s="337">
        <v>372</v>
      </c>
      <c r="J44" s="342">
        <f t="shared" si="4"/>
        <v>10.912906610703061</v>
      </c>
      <c r="K44" s="342">
        <f t="shared" si="5"/>
        <v>0.7946598855689757</v>
      </c>
      <c r="L44" s="342">
        <f t="shared" si="2"/>
        <v>17.3131504257332</v>
      </c>
      <c r="M44" s="343">
        <f t="shared" si="3"/>
        <v>0.4590872265730468</v>
      </c>
    </row>
    <row r="45" spans="1:13" ht="16.5" customHeight="1">
      <c r="A45" s="290"/>
      <c r="B45" s="286" t="s">
        <v>265</v>
      </c>
      <c r="C45" s="287">
        <v>1.38</v>
      </c>
      <c r="D45" s="332">
        <v>279.1</v>
      </c>
      <c r="E45" s="332">
        <v>307.1</v>
      </c>
      <c r="F45" s="332">
        <v>312.1</v>
      </c>
      <c r="G45" s="332">
        <v>358.8</v>
      </c>
      <c r="H45" s="332">
        <v>358.8</v>
      </c>
      <c r="I45" s="338">
        <v>358.8</v>
      </c>
      <c r="J45" s="344">
        <f t="shared" si="4"/>
        <v>11.823719097097808</v>
      </c>
      <c r="K45" s="344">
        <f t="shared" si="5"/>
        <v>1.6281341582546531</v>
      </c>
      <c r="L45" s="344">
        <f t="shared" si="2"/>
        <v>14.963152835629614</v>
      </c>
      <c r="M45" s="345">
        <f t="shared" si="3"/>
        <v>0</v>
      </c>
    </row>
    <row r="46" spans="1:13" ht="16.5" customHeight="1">
      <c r="A46" s="290"/>
      <c r="B46" s="286" t="s">
        <v>267</v>
      </c>
      <c r="C46" s="287">
        <v>1.38</v>
      </c>
      <c r="D46" s="332">
        <v>292.6</v>
      </c>
      <c r="E46" s="332">
        <v>322.1</v>
      </c>
      <c r="F46" s="332">
        <v>322.1</v>
      </c>
      <c r="G46" s="332">
        <v>381.7</v>
      </c>
      <c r="H46" s="332">
        <v>381.7</v>
      </c>
      <c r="I46" s="338">
        <v>385.3</v>
      </c>
      <c r="J46" s="344">
        <f t="shared" si="4"/>
        <v>10.082023239917987</v>
      </c>
      <c r="K46" s="344">
        <f t="shared" si="5"/>
        <v>0</v>
      </c>
      <c r="L46" s="344">
        <f t="shared" si="2"/>
        <v>19.621235641105244</v>
      </c>
      <c r="M46" s="345">
        <f t="shared" si="3"/>
        <v>0.9431490699502376</v>
      </c>
    </row>
    <row r="47" spans="1:13" ht="16.5" customHeight="1">
      <c r="A47" s="290"/>
      <c r="B47" s="283" t="s">
        <v>271</v>
      </c>
      <c r="C47" s="288">
        <v>2.77</v>
      </c>
      <c r="D47" s="331">
        <v>386</v>
      </c>
      <c r="E47" s="331">
        <v>417</v>
      </c>
      <c r="F47" s="331">
        <v>417</v>
      </c>
      <c r="G47" s="331">
        <v>461.9</v>
      </c>
      <c r="H47" s="331">
        <v>461.9</v>
      </c>
      <c r="I47" s="337">
        <v>464.5</v>
      </c>
      <c r="J47" s="342">
        <f t="shared" si="4"/>
        <v>8.031088082901562</v>
      </c>
      <c r="K47" s="342">
        <f t="shared" si="5"/>
        <v>0</v>
      </c>
      <c r="L47" s="342">
        <f t="shared" si="2"/>
        <v>11.390887290167868</v>
      </c>
      <c r="M47" s="343">
        <f t="shared" si="3"/>
        <v>0.5628924009525917</v>
      </c>
    </row>
    <row r="48" spans="1:13" ht="16.5" customHeight="1">
      <c r="A48" s="290"/>
      <c r="B48" s="286" t="s">
        <v>261</v>
      </c>
      <c r="C48" s="287">
        <v>1.38</v>
      </c>
      <c r="D48" s="332">
        <v>396.4</v>
      </c>
      <c r="E48" s="332">
        <v>422.6</v>
      </c>
      <c r="F48" s="332">
        <v>422.6</v>
      </c>
      <c r="G48" s="332">
        <v>455.1</v>
      </c>
      <c r="H48" s="332">
        <v>455.1</v>
      </c>
      <c r="I48" s="338">
        <v>455.1</v>
      </c>
      <c r="J48" s="344">
        <f t="shared" si="4"/>
        <v>6.60948536831485</v>
      </c>
      <c r="K48" s="344">
        <f t="shared" si="5"/>
        <v>0</v>
      </c>
      <c r="L48" s="344">
        <f t="shared" si="2"/>
        <v>7.690487458589686</v>
      </c>
      <c r="M48" s="345">
        <f t="shared" si="3"/>
        <v>0</v>
      </c>
    </row>
    <row r="49" spans="1:13" ht="16.5" customHeight="1" thickBot="1">
      <c r="A49" s="292"/>
      <c r="B49" s="293" t="s">
        <v>262</v>
      </c>
      <c r="C49" s="294">
        <v>1.39</v>
      </c>
      <c r="D49" s="333">
        <v>375.8</v>
      </c>
      <c r="E49" s="333">
        <v>411.4</v>
      </c>
      <c r="F49" s="333">
        <v>411.4</v>
      </c>
      <c r="G49" s="333">
        <v>468.6</v>
      </c>
      <c r="H49" s="333">
        <v>468.6</v>
      </c>
      <c r="I49" s="339">
        <v>473.9</v>
      </c>
      <c r="J49" s="349">
        <f>+F49/D49*100-100</f>
        <v>9.473124002128785</v>
      </c>
      <c r="K49" s="349">
        <f>+F49/E49*100-100</f>
        <v>0</v>
      </c>
      <c r="L49" s="349">
        <f>+I49/F49*100-100</f>
        <v>15.192027224112792</v>
      </c>
      <c r="M49" s="350">
        <f>+I49/H49*100-100</f>
        <v>1.1310285958173267</v>
      </c>
    </row>
    <row r="50" spans="2:13" ht="12.75" customHeight="1" thickTop="1">
      <c r="B50" s="295"/>
      <c r="D50" s="296"/>
      <c r="E50" s="296"/>
      <c r="F50" s="296"/>
      <c r="G50" s="296"/>
      <c r="H50" s="296"/>
      <c r="I50" s="296"/>
      <c r="J50" s="296"/>
      <c r="K50" s="296"/>
      <c r="L50" s="296"/>
      <c r="M50" s="296"/>
    </row>
    <row r="51" spans="4:13" ht="24.75" customHeight="1">
      <c r="D51" s="296"/>
      <c r="E51" s="296"/>
      <c r="F51" s="296"/>
      <c r="G51" s="296"/>
      <c r="H51" s="296"/>
      <c r="I51" s="296"/>
      <c r="J51" s="296"/>
      <c r="K51" s="296"/>
      <c r="L51" s="296"/>
      <c r="M51" s="296"/>
    </row>
    <row r="52" spans="4:13" ht="24.75" customHeight="1">
      <c r="D52" s="296"/>
      <c r="E52" s="296"/>
      <c r="F52" s="296"/>
      <c r="G52" s="296"/>
      <c r="H52" s="296"/>
      <c r="I52" s="296"/>
      <c r="J52" s="296"/>
      <c r="K52" s="296"/>
      <c r="L52" s="296"/>
      <c r="M52" s="296"/>
    </row>
    <row r="53" spans="4:13" ht="24.75" customHeight="1">
      <c r="D53" s="296"/>
      <c r="E53" s="296"/>
      <c r="F53" s="296"/>
      <c r="G53" s="296"/>
      <c r="H53" s="296"/>
      <c r="I53" s="296"/>
      <c r="J53" s="296"/>
      <c r="K53" s="296"/>
      <c r="L53" s="296"/>
      <c r="M53" s="296"/>
    </row>
    <row r="54" spans="4:13" ht="24.75" customHeight="1">
      <c r="D54" s="296"/>
      <c r="E54" s="296"/>
      <c r="F54" s="296"/>
      <c r="G54" s="296"/>
      <c r="H54" s="296"/>
      <c r="I54" s="296"/>
      <c r="J54" s="296"/>
      <c r="K54" s="296"/>
      <c r="L54" s="296"/>
      <c r="M54" s="296"/>
    </row>
    <row r="55" spans="4:13" ht="24.75" customHeight="1">
      <c r="D55" s="296"/>
      <c r="E55" s="296"/>
      <c r="F55" s="296"/>
      <c r="G55" s="296"/>
      <c r="H55" s="296"/>
      <c r="I55" s="296"/>
      <c r="J55" s="296"/>
      <c r="K55" s="296"/>
      <c r="L55" s="296"/>
      <c r="M55" s="296"/>
    </row>
    <row r="56" spans="4:13" ht="24.75" customHeight="1">
      <c r="D56" s="296"/>
      <c r="E56" s="296"/>
      <c r="F56" s="296"/>
      <c r="G56" s="296"/>
      <c r="H56" s="296"/>
      <c r="I56" s="296"/>
      <c r="J56" s="296"/>
      <c r="K56" s="296"/>
      <c r="L56" s="296"/>
      <c r="M56" s="296"/>
    </row>
    <row r="57" spans="4:13" ht="24.75" customHeight="1">
      <c r="D57" s="296"/>
      <c r="E57" s="296"/>
      <c r="F57" s="296"/>
      <c r="G57" s="296"/>
      <c r="H57" s="296"/>
      <c r="I57" s="296"/>
      <c r="J57" s="296"/>
      <c r="K57" s="296"/>
      <c r="L57" s="296"/>
      <c r="M57" s="296"/>
    </row>
    <row r="58" spans="4:13" ht="24.75" customHeight="1">
      <c r="D58" s="296"/>
      <c r="E58" s="296"/>
      <c r="F58" s="296"/>
      <c r="G58" s="296"/>
      <c r="H58" s="296"/>
      <c r="I58" s="296"/>
      <c r="J58" s="296"/>
      <c r="K58" s="296"/>
      <c r="L58" s="296"/>
      <c r="M58" s="296"/>
    </row>
    <row r="59" spans="4:13" ht="24.75" customHeight="1">
      <c r="D59" s="296"/>
      <c r="E59" s="296"/>
      <c r="F59" s="296"/>
      <c r="G59" s="296"/>
      <c r="H59" s="296"/>
      <c r="I59" s="296"/>
      <c r="J59" s="296"/>
      <c r="K59" s="296"/>
      <c r="L59" s="296"/>
      <c r="M59" s="296"/>
    </row>
    <row r="60" spans="4:13" ht="24.75" customHeight="1">
      <c r="D60" s="296"/>
      <c r="E60" s="296"/>
      <c r="F60" s="296"/>
      <c r="G60" s="296"/>
      <c r="H60" s="296"/>
      <c r="I60" s="296"/>
      <c r="J60" s="296"/>
      <c r="K60" s="296"/>
      <c r="L60" s="296"/>
      <c r="M60" s="296"/>
    </row>
    <row r="61" spans="4:13" ht="24.75" customHeight="1">
      <c r="D61" s="296"/>
      <c r="E61" s="296"/>
      <c r="F61" s="296"/>
      <c r="G61" s="296"/>
      <c r="H61" s="296"/>
      <c r="I61" s="296"/>
      <c r="J61" s="296"/>
      <c r="K61" s="296"/>
      <c r="L61" s="296"/>
      <c r="M61" s="296"/>
    </row>
    <row r="62" spans="4:13" ht="24.75" customHeight="1">
      <c r="D62" s="296"/>
      <c r="E62" s="296"/>
      <c r="F62" s="296"/>
      <c r="G62" s="296"/>
      <c r="H62" s="296"/>
      <c r="I62" s="296"/>
      <c r="J62" s="296"/>
      <c r="K62" s="296"/>
      <c r="L62" s="296"/>
      <c r="M62" s="296"/>
    </row>
    <row r="63" spans="4:13" ht="24.75" customHeight="1">
      <c r="D63" s="296"/>
      <c r="E63" s="296"/>
      <c r="F63" s="296"/>
      <c r="G63" s="296"/>
      <c r="H63" s="296"/>
      <c r="I63" s="296"/>
      <c r="J63" s="296"/>
      <c r="K63" s="296"/>
      <c r="L63" s="296"/>
      <c r="M63" s="296"/>
    </row>
    <row r="64" spans="4:13" ht="24.75" customHeight="1">
      <c r="D64" s="296"/>
      <c r="E64" s="296"/>
      <c r="F64" s="296"/>
      <c r="G64" s="296"/>
      <c r="H64" s="296"/>
      <c r="I64" s="296"/>
      <c r="J64" s="296"/>
      <c r="K64" s="296"/>
      <c r="L64" s="296"/>
      <c r="M64" s="296"/>
    </row>
    <row r="65" spans="4:13" ht="24.75" customHeight="1">
      <c r="D65" s="296"/>
      <c r="E65" s="296"/>
      <c r="F65" s="296"/>
      <c r="G65" s="296"/>
      <c r="H65" s="296"/>
      <c r="I65" s="296"/>
      <c r="J65" s="296"/>
      <c r="K65" s="296"/>
      <c r="L65" s="296"/>
      <c r="M65" s="296"/>
    </row>
    <row r="66" spans="4:13" ht="24.75" customHeight="1">
      <c r="D66" s="296"/>
      <c r="E66" s="296"/>
      <c r="F66" s="296"/>
      <c r="G66" s="296"/>
      <c r="H66" s="296"/>
      <c r="I66" s="296"/>
      <c r="J66" s="296"/>
      <c r="K66" s="296"/>
      <c r="L66" s="296"/>
      <c r="M66" s="296"/>
    </row>
    <row r="67" spans="4:13" ht="24.75" customHeight="1">
      <c r="D67" s="296"/>
      <c r="E67" s="296"/>
      <c r="F67" s="296"/>
      <c r="G67" s="296"/>
      <c r="H67" s="296"/>
      <c r="I67" s="296"/>
      <c r="J67" s="296"/>
      <c r="K67" s="296"/>
      <c r="L67" s="296"/>
      <c r="M67" s="296"/>
    </row>
    <row r="68" spans="4:13" ht="24.75" customHeight="1">
      <c r="D68" s="296"/>
      <c r="E68" s="296"/>
      <c r="F68" s="296"/>
      <c r="G68" s="296"/>
      <c r="H68" s="296"/>
      <c r="I68" s="296"/>
      <c r="J68" s="296"/>
      <c r="K68" s="296"/>
      <c r="L68" s="296"/>
      <c r="M68" s="296"/>
    </row>
    <row r="69" spans="4:13" ht="24.75" customHeight="1">
      <c r="D69" s="296"/>
      <c r="E69" s="296"/>
      <c r="F69" s="296"/>
      <c r="G69" s="296"/>
      <c r="H69" s="296"/>
      <c r="I69" s="296"/>
      <c r="J69" s="296"/>
      <c r="K69" s="296"/>
      <c r="L69" s="296"/>
      <c r="M69" s="296"/>
    </row>
    <row r="70" spans="4:13" ht="24.75" customHeight="1">
      <c r="D70" s="296"/>
      <c r="E70" s="296"/>
      <c r="F70" s="296"/>
      <c r="G70" s="296"/>
      <c r="H70" s="296"/>
      <c r="I70" s="296"/>
      <c r="J70" s="296"/>
      <c r="K70" s="296"/>
      <c r="L70" s="296"/>
      <c r="M70" s="296"/>
    </row>
    <row r="71" spans="4:13" ht="24.75" customHeight="1">
      <c r="D71" s="296"/>
      <c r="E71" s="296"/>
      <c r="F71" s="296"/>
      <c r="G71" s="296"/>
      <c r="H71" s="296"/>
      <c r="I71" s="296"/>
      <c r="J71" s="296"/>
      <c r="K71" s="296"/>
      <c r="L71" s="296"/>
      <c r="M71" s="296"/>
    </row>
    <row r="72" spans="4:13" ht="24.75" customHeight="1">
      <c r="D72" s="296"/>
      <c r="E72" s="296"/>
      <c r="F72" s="296"/>
      <c r="G72" s="296"/>
      <c r="H72" s="296"/>
      <c r="I72" s="296"/>
      <c r="J72" s="296"/>
      <c r="K72" s="296"/>
      <c r="L72" s="296"/>
      <c r="M72" s="296"/>
    </row>
    <row r="73" spans="4:13" ht="24.75" customHeight="1">
      <c r="D73" s="296"/>
      <c r="E73" s="296"/>
      <c r="F73" s="296"/>
      <c r="G73" s="296"/>
      <c r="H73" s="296"/>
      <c r="I73" s="296"/>
      <c r="J73" s="296"/>
      <c r="K73" s="296"/>
      <c r="L73" s="296"/>
      <c r="M73" s="296"/>
    </row>
    <row r="74" spans="4:13" ht="24.75" customHeight="1">
      <c r="D74" s="296"/>
      <c r="E74" s="296"/>
      <c r="F74" s="296"/>
      <c r="G74" s="296"/>
      <c r="H74" s="296"/>
      <c r="I74" s="296"/>
      <c r="J74" s="296"/>
      <c r="K74" s="296"/>
      <c r="L74" s="296"/>
      <c r="M74" s="296"/>
    </row>
    <row r="75" spans="4:13" ht="24.75" customHeight="1">
      <c r="D75" s="296"/>
      <c r="E75" s="296"/>
      <c r="F75" s="296"/>
      <c r="G75" s="296"/>
      <c r="H75" s="296"/>
      <c r="I75" s="296"/>
      <c r="J75" s="296"/>
      <c r="K75" s="296"/>
      <c r="L75" s="296"/>
      <c r="M75" s="296"/>
    </row>
    <row r="76" spans="4:13" ht="24.75" customHeight="1">
      <c r="D76" s="296"/>
      <c r="E76" s="296"/>
      <c r="F76" s="296"/>
      <c r="G76" s="296"/>
      <c r="H76" s="296"/>
      <c r="I76" s="296"/>
      <c r="J76" s="296"/>
      <c r="K76" s="296"/>
      <c r="L76" s="296"/>
      <c r="M76" s="296"/>
    </row>
    <row r="77" spans="4:13" ht="24.75" customHeight="1">
      <c r="D77" s="296"/>
      <c r="E77" s="296"/>
      <c r="F77" s="296"/>
      <c r="G77" s="296"/>
      <c r="H77" s="296"/>
      <c r="I77" s="296"/>
      <c r="J77" s="296"/>
      <c r="K77" s="296"/>
      <c r="L77" s="296"/>
      <c r="M77" s="296"/>
    </row>
    <row r="78" spans="4:13" ht="24.75" customHeight="1">
      <c r="D78" s="296"/>
      <c r="E78" s="296"/>
      <c r="F78" s="296"/>
      <c r="G78" s="296"/>
      <c r="H78" s="296"/>
      <c r="I78" s="296"/>
      <c r="J78" s="296"/>
      <c r="K78" s="296"/>
      <c r="L78" s="296"/>
      <c r="M78" s="296"/>
    </row>
    <row r="79" spans="4:13" ht="24.75" customHeight="1">
      <c r="D79" s="296"/>
      <c r="E79" s="296"/>
      <c r="F79" s="296"/>
      <c r="G79" s="296"/>
      <c r="H79" s="296"/>
      <c r="I79" s="296"/>
      <c r="J79" s="296"/>
      <c r="K79" s="296"/>
      <c r="L79" s="296"/>
      <c r="M79" s="296"/>
    </row>
    <row r="80" spans="4:13" ht="24.75" customHeight="1">
      <c r="D80" s="296"/>
      <c r="E80" s="296"/>
      <c r="F80" s="296"/>
      <c r="G80" s="296"/>
      <c r="H80" s="296"/>
      <c r="I80" s="296"/>
      <c r="J80" s="296"/>
      <c r="K80" s="296"/>
      <c r="L80" s="296"/>
      <c r="M80" s="296"/>
    </row>
    <row r="81" spans="4:13" ht="24.75" customHeight="1">
      <c r="D81" s="296"/>
      <c r="E81" s="296"/>
      <c r="F81" s="296"/>
      <c r="G81" s="296"/>
      <c r="H81" s="296"/>
      <c r="I81" s="296"/>
      <c r="J81" s="296"/>
      <c r="K81" s="296"/>
      <c r="L81" s="296"/>
      <c r="M81" s="296"/>
    </row>
    <row r="82" spans="4:13" ht="24.75" customHeight="1">
      <c r="D82" s="296"/>
      <c r="E82" s="296"/>
      <c r="F82" s="296"/>
      <c r="G82" s="296"/>
      <c r="H82" s="296"/>
      <c r="I82" s="296"/>
      <c r="J82" s="296"/>
      <c r="K82" s="296"/>
      <c r="L82" s="296"/>
      <c r="M82" s="296"/>
    </row>
    <row r="83" spans="4:13" ht="24.75" customHeight="1">
      <c r="D83" s="296"/>
      <c r="E83" s="296"/>
      <c r="F83" s="296"/>
      <c r="G83" s="296"/>
      <c r="H83" s="296"/>
      <c r="I83" s="296"/>
      <c r="J83" s="296"/>
      <c r="K83" s="296"/>
      <c r="L83" s="296"/>
      <c r="M83" s="296"/>
    </row>
    <row r="84" spans="4:13" ht="24.75" customHeight="1">
      <c r="D84" s="296"/>
      <c r="E84" s="296"/>
      <c r="F84" s="296"/>
      <c r="G84" s="296"/>
      <c r="H84" s="296"/>
      <c r="I84" s="296"/>
      <c r="J84" s="296"/>
      <c r="K84" s="296"/>
      <c r="L84" s="296"/>
      <c r="M84" s="296"/>
    </row>
    <row r="85" spans="4:13" ht="24.75" customHeight="1">
      <c r="D85" s="296"/>
      <c r="E85" s="296"/>
      <c r="F85" s="296"/>
      <c r="G85" s="296"/>
      <c r="H85" s="296"/>
      <c r="I85" s="296"/>
      <c r="J85" s="296"/>
      <c r="K85" s="296"/>
      <c r="L85" s="296"/>
      <c r="M85" s="296"/>
    </row>
    <row r="86" spans="4:13" ht="24.75" customHeight="1">
      <c r="D86" s="296"/>
      <c r="E86" s="296"/>
      <c r="F86" s="296"/>
      <c r="G86" s="296"/>
      <c r="H86" s="296"/>
      <c r="I86" s="296"/>
      <c r="J86" s="296"/>
      <c r="K86" s="296"/>
      <c r="L86" s="296"/>
      <c r="M86" s="296"/>
    </row>
    <row r="87" spans="4:13" ht="24.75" customHeight="1">
      <c r="D87" s="296"/>
      <c r="E87" s="296"/>
      <c r="F87" s="296"/>
      <c r="G87" s="296"/>
      <c r="H87" s="296"/>
      <c r="I87" s="296"/>
      <c r="J87" s="296"/>
      <c r="K87" s="296"/>
      <c r="L87" s="296"/>
      <c r="M87" s="296"/>
    </row>
    <row r="88" spans="4:13" ht="24.75" customHeight="1">
      <c r="D88" s="296"/>
      <c r="E88" s="296"/>
      <c r="F88" s="296"/>
      <c r="G88" s="296"/>
      <c r="H88" s="296"/>
      <c r="I88" s="296"/>
      <c r="J88" s="296"/>
      <c r="K88" s="296"/>
      <c r="L88" s="296"/>
      <c r="M88" s="296"/>
    </row>
    <row r="89" spans="4:13" ht="24.75" customHeight="1">
      <c r="D89" s="296"/>
      <c r="E89" s="296"/>
      <c r="F89" s="296"/>
      <c r="G89" s="296"/>
      <c r="H89" s="296"/>
      <c r="I89" s="296"/>
      <c r="J89" s="296"/>
      <c r="K89" s="296"/>
      <c r="L89" s="296"/>
      <c r="M89" s="296"/>
    </row>
    <row r="90" spans="4:13" ht="24.75" customHeight="1">
      <c r="D90" s="296"/>
      <c r="E90" s="296"/>
      <c r="F90" s="296"/>
      <c r="G90" s="296"/>
      <c r="H90" s="296"/>
      <c r="I90" s="296"/>
      <c r="J90" s="296"/>
      <c r="K90" s="296"/>
      <c r="L90" s="296"/>
      <c r="M90" s="296"/>
    </row>
    <row r="91" spans="4:13" ht="24.75" customHeight="1">
      <c r="D91" s="296"/>
      <c r="E91" s="296"/>
      <c r="F91" s="296"/>
      <c r="G91" s="296"/>
      <c r="H91" s="296"/>
      <c r="I91" s="296"/>
      <c r="J91" s="296"/>
      <c r="K91" s="296"/>
      <c r="L91" s="296"/>
      <c r="M91" s="296"/>
    </row>
    <row r="92" spans="4:13" ht="24.75" customHeight="1">
      <c r="D92" s="296"/>
      <c r="E92" s="296"/>
      <c r="F92" s="296"/>
      <c r="G92" s="296"/>
      <c r="H92" s="296"/>
      <c r="I92" s="296"/>
      <c r="J92" s="296"/>
      <c r="K92" s="296"/>
      <c r="L92" s="296"/>
      <c r="M92" s="296"/>
    </row>
    <row r="93" spans="4:13" ht="24.75" customHeight="1">
      <c r="D93" s="296"/>
      <c r="E93" s="296"/>
      <c r="F93" s="296"/>
      <c r="G93" s="296"/>
      <c r="H93" s="296"/>
      <c r="I93" s="296"/>
      <c r="J93" s="296"/>
      <c r="K93" s="296"/>
      <c r="L93" s="296"/>
      <c r="M93" s="296"/>
    </row>
    <row r="94" spans="4:13" ht="24.75" customHeight="1">
      <c r="D94" s="296"/>
      <c r="E94" s="296"/>
      <c r="F94" s="296"/>
      <c r="G94" s="296"/>
      <c r="H94" s="296"/>
      <c r="I94" s="296"/>
      <c r="J94" s="296"/>
      <c r="K94" s="296"/>
      <c r="L94" s="296"/>
      <c r="M94" s="296"/>
    </row>
    <row r="95" spans="4:13" ht="24.75" customHeight="1">
      <c r="D95" s="296"/>
      <c r="E95" s="296"/>
      <c r="F95" s="296"/>
      <c r="G95" s="296"/>
      <c r="H95" s="296"/>
      <c r="I95" s="296"/>
      <c r="J95" s="296"/>
      <c r="K95" s="296"/>
      <c r="L95" s="296"/>
      <c r="M95" s="296"/>
    </row>
    <row r="96" spans="4:13" ht="24.75" customHeight="1">
      <c r="D96" s="296"/>
      <c r="E96" s="296"/>
      <c r="F96" s="296"/>
      <c r="G96" s="296"/>
      <c r="H96" s="296"/>
      <c r="I96" s="296"/>
      <c r="J96" s="296"/>
      <c r="K96" s="296"/>
      <c r="L96" s="296"/>
      <c r="M96" s="296"/>
    </row>
    <row r="97" spans="4:13" ht="24.75" customHeight="1">
      <c r="D97" s="296"/>
      <c r="E97" s="296"/>
      <c r="F97" s="296"/>
      <c r="G97" s="296"/>
      <c r="H97" s="296"/>
      <c r="I97" s="296"/>
      <c r="J97" s="296"/>
      <c r="K97" s="296"/>
      <c r="L97" s="296"/>
      <c r="M97" s="296"/>
    </row>
    <row r="98" spans="4:13" ht="24.75" customHeight="1">
      <c r="D98" s="296"/>
      <c r="E98" s="296"/>
      <c r="F98" s="296"/>
      <c r="G98" s="296"/>
      <c r="H98" s="296"/>
      <c r="I98" s="296"/>
      <c r="J98" s="296"/>
      <c r="K98" s="296"/>
      <c r="L98" s="296"/>
      <c r="M98" s="296"/>
    </row>
    <row r="99" spans="4:13" ht="24.75" customHeight="1">
      <c r="D99" s="296"/>
      <c r="E99" s="296"/>
      <c r="F99" s="296"/>
      <c r="G99" s="296"/>
      <c r="H99" s="296"/>
      <c r="I99" s="296"/>
      <c r="J99" s="296"/>
      <c r="K99" s="296"/>
      <c r="L99" s="296"/>
      <c r="M99" s="296"/>
    </row>
    <row r="100" spans="4:13" ht="24.75" customHeight="1">
      <c r="D100" s="296"/>
      <c r="E100" s="296"/>
      <c r="F100" s="296"/>
      <c r="G100" s="296"/>
      <c r="H100" s="296"/>
      <c r="I100" s="296"/>
      <c r="J100" s="296"/>
      <c r="K100" s="296"/>
      <c r="L100" s="296"/>
      <c r="M100" s="296"/>
    </row>
    <row r="101" spans="4:13" ht="24.75" customHeight="1">
      <c r="D101" s="296"/>
      <c r="E101" s="296"/>
      <c r="F101" s="296"/>
      <c r="G101" s="296"/>
      <c r="H101" s="296"/>
      <c r="I101" s="296"/>
      <c r="J101" s="296"/>
      <c r="K101" s="296"/>
      <c r="L101" s="296"/>
      <c r="M101" s="296"/>
    </row>
    <row r="102" spans="4:13" ht="24.75" customHeight="1">
      <c r="D102" s="296"/>
      <c r="E102" s="296"/>
      <c r="F102" s="296"/>
      <c r="G102" s="296"/>
      <c r="H102" s="296"/>
      <c r="I102" s="296"/>
      <c r="J102" s="296"/>
      <c r="K102" s="296"/>
      <c r="L102" s="296"/>
      <c r="M102" s="296"/>
    </row>
    <row r="103" spans="4:13" ht="24.75" customHeight="1">
      <c r="D103" s="296"/>
      <c r="E103" s="296"/>
      <c r="F103" s="296"/>
      <c r="G103" s="296"/>
      <c r="H103" s="296"/>
      <c r="I103" s="296"/>
      <c r="J103" s="296"/>
      <c r="K103" s="296"/>
      <c r="L103" s="296"/>
      <c r="M103" s="296"/>
    </row>
    <row r="104" spans="4:13" ht="24.75" customHeight="1">
      <c r="D104" s="296"/>
      <c r="E104" s="296"/>
      <c r="F104" s="296"/>
      <c r="G104" s="296"/>
      <c r="H104" s="296"/>
      <c r="I104" s="296"/>
      <c r="J104" s="296"/>
      <c r="K104" s="296"/>
      <c r="L104" s="296"/>
      <c r="M104" s="296"/>
    </row>
    <row r="105" spans="4:13" ht="24.75" customHeight="1">
      <c r="D105" s="296"/>
      <c r="E105" s="296"/>
      <c r="F105" s="296"/>
      <c r="G105" s="296"/>
      <c r="H105" s="296"/>
      <c r="I105" s="296"/>
      <c r="J105" s="296"/>
      <c r="K105" s="296"/>
      <c r="L105" s="296"/>
      <c r="M105" s="296"/>
    </row>
    <row r="106" spans="4:13" ht="24.75" customHeight="1">
      <c r="D106" s="296"/>
      <c r="E106" s="296"/>
      <c r="F106" s="296"/>
      <c r="G106" s="296"/>
      <c r="H106" s="296"/>
      <c r="I106" s="296"/>
      <c r="J106" s="296"/>
      <c r="K106" s="296"/>
      <c r="L106" s="296"/>
      <c r="M106" s="296"/>
    </row>
    <row r="107" spans="4:13" ht="24.75" customHeight="1">
      <c r="D107" s="296"/>
      <c r="E107" s="296"/>
      <c r="F107" s="296"/>
      <c r="G107" s="296"/>
      <c r="H107" s="296"/>
      <c r="I107" s="296"/>
      <c r="J107" s="296"/>
      <c r="K107" s="296"/>
      <c r="L107" s="296"/>
      <c r="M107" s="296"/>
    </row>
    <row r="108" spans="4:13" ht="24.75" customHeight="1">
      <c r="D108" s="296"/>
      <c r="E108" s="296"/>
      <c r="F108" s="296"/>
      <c r="G108" s="296"/>
      <c r="H108" s="296"/>
      <c r="I108" s="296"/>
      <c r="J108" s="296"/>
      <c r="K108" s="296"/>
      <c r="L108" s="296"/>
      <c r="M108" s="296"/>
    </row>
    <row r="109" spans="4:13" ht="24.75" customHeight="1">
      <c r="D109" s="296"/>
      <c r="E109" s="296"/>
      <c r="F109" s="296"/>
      <c r="G109" s="296"/>
      <c r="H109" s="296"/>
      <c r="I109" s="296"/>
      <c r="J109" s="296"/>
      <c r="K109" s="296"/>
      <c r="L109" s="296"/>
      <c r="M109" s="296"/>
    </row>
    <row r="110" spans="4:13" ht="24.75" customHeight="1">
      <c r="D110" s="296"/>
      <c r="E110" s="296"/>
      <c r="F110" s="296"/>
      <c r="G110" s="296"/>
      <c r="H110" s="296"/>
      <c r="I110" s="296"/>
      <c r="J110" s="296"/>
      <c r="K110" s="296"/>
      <c r="L110" s="296"/>
      <c r="M110" s="296"/>
    </row>
    <row r="111" spans="4:13" ht="24.75" customHeight="1">
      <c r="D111" s="296"/>
      <c r="E111" s="296"/>
      <c r="F111" s="296"/>
      <c r="G111" s="296"/>
      <c r="H111" s="296"/>
      <c r="I111" s="296"/>
      <c r="J111" s="296"/>
      <c r="K111" s="296"/>
      <c r="L111" s="296"/>
      <c r="M111" s="296"/>
    </row>
    <row r="112" spans="4:13" ht="24.75" customHeight="1">
      <c r="D112" s="296"/>
      <c r="E112" s="296"/>
      <c r="F112" s="296"/>
      <c r="G112" s="296"/>
      <c r="H112" s="296"/>
      <c r="I112" s="296"/>
      <c r="J112" s="296"/>
      <c r="K112" s="296"/>
      <c r="L112" s="296"/>
      <c r="M112" s="296"/>
    </row>
    <row r="113" spans="4:13" ht="24.75" customHeight="1">
      <c r="D113" s="296"/>
      <c r="E113" s="296"/>
      <c r="F113" s="296"/>
      <c r="G113" s="296"/>
      <c r="H113" s="296"/>
      <c r="I113" s="296"/>
      <c r="J113" s="296"/>
      <c r="K113" s="296"/>
      <c r="L113" s="296"/>
      <c r="M113" s="296"/>
    </row>
    <row r="114" spans="4:13" ht="24.75" customHeight="1">
      <c r="D114" s="296"/>
      <c r="E114" s="296"/>
      <c r="F114" s="296"/>
      <c r="G114" s="296"/>
      <c r="H114" s="296"/>
      <c r="I114" s="296"/>
      <c r="J114" s="296"/>
      <c r="K114" s="296"/>
      <c r="L114" s="296"/>
      <c r="M114" s="296"/>
    </row>
    <row r="115" spans="4:13" ht="24.75" customHeight="1">
      <c r="D115" s="296"/>
      <c r="E115" s="296"/>
      <c r="F115" s="296"/>
      <c r="G115" s="296"/>
      <c r="H115" s="296"/>
      <c r="I115" s="296"/>
      <c r="J115" s="296"/>
      <c r="K115" s="296"/>
      <c r="L115" s="296"/>
      <c r="M115" s="296"/>
    </row>
    <row r="116" spans="4:13" ht="24.75" customHeight="1">
      <c r="D116" s="296"/>
      <c r="E116" s="296"/>
      <c r="F116" s="296"/>
      <c r="G116" s="296"/>
      <c r="H116" s="296"/>
      <c r="I116" s="296"/>
      <c r="J116" s="296"/>
      <c r="K116" s="296"/>
      <c r="L116" s="296"/>
      <c r="M116" s="296"/>
    </row>
    <row r="117" spans="4:13" ht="24.75" customHeight="1">
      <c r="D117" s="296"/>
      <c r="E117" s="296"/>
      <c r="F117" s="296"/>
      <c r="G117" s="296"/>
      <c r="H117" s="296"/>
      <c r="I117" s="296"/>
      <c r="J117" s="296"/>
      <c r="K117" s="296"/>
      <c r="L117" s="296"/>
      <c r="M117" s="296"/>
    </row>
    <row r="118" spans="4:13" ht="24.75" customHeight="1">
      <c r="D118" s="296"/>
      <c r="E118" s="296"/>
      <c r="F118" s="296"/>
      <c r="G118" s="296"/>
      <c r="H118" s="296"/>
      <c r="I118" s="296"/>
      <c r="J118" s="296"/>
      <c r="K118" s="296"/>
      <c r="L118" s="296"/>
      <c r="M118" s="296"/>
    </row>
    <row r="119" spans="4:13" ht="24.75" customHeight="1">
      <c r="D119" s="296"/>
      <c r="E119" s="296"/>
      <c r="F119" s="296"/>
      <c r="G119" s="296"/>
      <c r="H119" s="296"/>
      <c r="I119" s="296"/>
      <c r="J119" s="296"/>
      <c r="K119" s="296"/>
      <c r="L119" s="296"/>
      <c r="M119" s="296"/>
    </row>
    <row r="120" spans="4:13" ht="24.75" customHeight="1">
      <c r="D120" s="296"/>
      <c r="E120" s="296"/>
      <c r="F120" s="296"/>
      <c r="G120" s="296"/>
      <c r="H120" s="296"/>
      <c r="I120" s="296"/>
      <c r="J120" s="296"/>
      <c r="K120" s="296"/>
      <c r="L120" s="296"/>
      <c r="M120" s="296"/>
    </row>
    <row r="121" spans="4:13" ht="24.75" customHeight="1">
      <c r="D121" s="296"/>
      <c r="E121" s="296"/>
      <c r="F121" s="296"/>
      <c r="G121" s="296"/>
      <c r="H121" s="296"/>
      <c r="I121" s="296"/>
      <c r="J121" s="296"/>
      <c r="K121" s="296"/>
      <c r="L121" s="296"/>
      <c r="M121" s="296"/>
    </row>
    <row r="122" spans="4:13" ht="24.75" customHeight="1">
      <c r="D122" s="296"/>
      <c r="E122" s="296"/>
      <c r="F122" s="296"/>
      <c r="G122" s="296"/>
      <c r="H122" s="296"/>
      <c r="I122" s="296"/>
      <c r="J122" s="296"/>
      <c r="K122" s="296"/>
      <c r="L122" s="296"/>
      <c r="M122" s="296"/>
    </row>
    <row r="123" spans="4:13" ht="24.75" customHeight="1">
      <c r="D123" s="296"/>
      <c r="E123" s="296"/>
      <c r="F123" s="296"/>
      <c r="G123" s="296"/>
      <c r="H123" s="296"/>
      <c r="I123" s="296"/>
      <c r="J123" s="296"/>
      <c r="K123" s="296"/>
      <c r="L123" s="296"/>
      <c r="M123" s="296"/>
    </row>
    <row r="124" spans="4:13" ht="24.75" customHeight="1">
      <c r="D124" s="296"/>
      <c r="E124" s="296"/>
      <c r="F124" s="296"/>
      <c r="G124" s="296"/>
      <c r="H124" s="296"/>
      <c r="I124" s="296"/>
      <c r="J124" s="296"/>
      <c r="K124" s="296"/>
      <c r="L124" s="296"/>
      <c r="M124" s="296"/>
    </row>
    <row r="125" spans="4:13" ht="24.75" customHeight="1">
      <c r="D125" s="296"/>
      <c r="E125" s="296"/>
      <c r="F125" s="296"/>
      <c r="G125" s="296"/>
      <c r="H125" s="296"/>
      <c r="I125" s="296"/>
      <c r="J125" s="296"/>
      <c r="K125" s="296"/>
      <c r="L125" s="296"/>
      <c r="M125" s="296"/>
    </row>
    <row r="126" spans="4:13" ht="24.75" customHeight="1">
      <c r="D126" s="296"/>
      <c r="E126" s="296"/>
      <c r="F126" s="296"/>
      <c r="G126" s="296"/>
      <c r="H126" s="296"/>
      <c r="I126" s="296"/>
      <c r="J126" s="296"/>
      <c r="K126" s="296"/>
      <c r="L126" s="296"/>
      <c r="M126" s="296"/>
    </row>
    <row r="127" spans="4:13" ht="24.75" customHeight="1">
      <c r="D127" s="296"/>
      <c r="E127" s="296"/>
      <c r="F127" s="296"/>
      <c r="G127" s="296"/>
      <c r="H127" s="296"/>
      <c r="I127" s="296"/>
      <c r="J127" s="296"/>
      <c r="K127" s="296"/>
      <c r="L127" s="296"/>
      <c r="M127" s="296"/>
    </row>
    <row r="128" spans="4:13" ht="24.75" customHeight="1">
      <c r="D128" s="296"/>
      <c r="E128" s="296"/>
      <c r="F128" s="296"/>
      <c r="G128" s="296"/>
      <c r="H128" s="296"/>
      <c r="I128" s="296"/>
      <c r="J128" s="296"/>
      <c r="K128" s="296"/>
      <c r="L128" s="296"/>
      <c r="M128" s="296"/>
    </row>
    <row r="129" spans="4:13" ht="24.75" customHeight="1">
      <c r="D129" s="296"/>
      <c r="E129" s="296"/>
      <c r="F129" s="296"/>
      <c r="G129" s="296"/>
      <c r="H129" s="296"/>
      <c r="I129" s="296"/>
      <c r="J129" s="296"/>
      <c r="K129" s="296"/>
      <c r="L129" s="296"/>
      <c r="M129" s="296"/>
    </row>
    <row r="130" spans="4:13" ht="24.75" customHeight="1">
      <c r="D130" s="296"/>
      <c r="E130" s="296"/>
      <c r="F130" s="296"/>
      <c r="G130" s="296"/>
      <c r="H130" s="296"/>
      <c r="I130" s="296"/>
      <c r="J130" s="296"/>
      <c r="K130" s="296"/>
      <c r="L130" s="296"/>
      <c r="M130" s="296"/>
    </row>
  </sheetData>
  <sheetProtection/>
  <mergeCells count="13">
    <mergeCell ref="G6:I6"/>
    <mergeCell ref="J6:M6"/>
    <mergeCell ref="J7:J8"/>
    <mergeCell ref="K7:K8"/>
    <mergeCell ref="L7:L8"/>
    <mergeCell ref="M7:M8"/>
    <mergeCell ref="A1:M1"/>
    <mergeCell ref="A2:M2"/>
    <mergeCell ref="A3:M3"/>
    <mergeCell ref="A4:M4"/>
    <mergeCell ref="A6:A8"/>
    <mergeCell ref="B6:B7"/>
    <mergeCell ref="E6:F6"/>
  </mergeCells>
  <printOptions horizontalCentered="1"/>
  <pageMargins left="0.75" right="0.75" top="1" bottom="1" header="0.5" footer="0.5"/>
  <pageSetup fitToHeight="1" fitToWidth="1" horizontalDpi="600" verticalDpi="600" orientation="portrait" scale="66" r:id="rId1"/>
</worksheet>
</file>

<file path=xl/worksheets/sheet8.xml><?xml version="1.0" encoding="utf-8"?>
<worksheet xmlns="http://schemas.openxmlformats.org/spreadsheetml/2006/main" xmlns:r="http://schemas.openxmlformats.org/officeDocument/2006/relationships">
  <sheetPr>
    <pageSetUpPr fitToPage="1"/>
  </sheetPr>
  <dimension ref="A1:K72"/>
  <sheetViews>
    <sheetView zoomScalePageLayoutView="0" workbookViewId="0" topLeftCell="A1">
      <selection activeCell="F26" sqref="F26"/>
    </sheetView>
  </sheetViews>
  <sheetFormatPr defaultColWidth="9.140625" defaultRowHeight="15"/>
  <cols>
    <col min="1" max="1" width="23.00390625" style="358" bestFit="1" customWidth="1"/>
    <col min="2" max="2" width="9.00390625" style="358" bestFit="1" customWidth="1"/>
    <col min="3" max="3" width="11.00390625" style="358" bestFit="1" customWidth="1"/>
    <col min="4" max="4" width="9.00390625" style="358" bestFit="1" customWidth="1"/>
    <col min="5" max="6" width="11.00390625" style="358" bestFit="1" customWidth="1"/>
    <col min="7" max="7" width="9.421875" style="358" customWidth="1"/>
    <col min="8" max="8" width="9.140625" style="358" customWidth="1"/>
    <col min="9" max="9" width="9.28125" style="358" customWidth="1"/>
    <col min="10" max="16384" width="9.140625" style="358" customWidth="1"/>
  </cols>
  <sheetData>
    <row r="1" spans="1:8" ht="12.75">
      <c r="A1" s="1473" t="s">
        <v>272</v>
      </c>
      <c r="B1" s="1473"/>
      <c r="C1" s="1473"/>
      <c r="D1" s="1473"/>
      <c r="E1" s="1473"/>
      <c r="F1" s="1473"/>
      <c r="G1" s="1473"/>
      <c r="H1" s="1473"/>
    </row>
    <row r="2" spans="1:8" ht="15.75">
      <c r="A2" s="1474" t="s">
        <v>273</v>
      </c>
      <c r="B2" s="1474"/>
      <c r="C2" s="1474"/>
      <c r="D2" s="1474"/>
      <c r="E2" s="1474"/>
      <c r="F2" s="1474"/>
      <c r="G2" s="1474"/>
      <c r="H2" s="1474"/>
    </row>
    <row r="3" spans="1:8" ht="17.25" customHeight="1" thickBot="1">
      <c r="A3" s="359" t="s">
        <v>32</v>
      </c>
      <c r="B3" s="359"/>
      <c r="C3" s="359"/>
      <c r="D3" s="359"/>
      <c r="E3" s="360"/>
      <c r="F3" s="360"/>
      <c r="G3" s="359"/>
      <c r="H3" s="361" t="s">
        <v>61</v>
      </c>
    </row>
    <row r="4" spans="1:8" ht="15" customHeight="1" thickTop="1">
      <c r="A4" s="1475"/>
      <c r="B4" s="1477" t="s">
        <v>43</v>
      </c>
      <c r="C4" s="1477"/>
      <c r="D4" s="1478" t="s">
        <v>274</v>
      </c>
      <c r="E4" s="1478"/>
      <c r="F4" s="362" t="s">
        <v>127</v>
      </c>
      <c r="G4" s="1479" t="s">
        <v>186</v>
      </c>
      <c r="H4" s="1480"/>
    </row>
    <row r="5" spans="1:8" ht="15" customHeight="1">
      <c r="A5" s="1476"/>
      <c r="B5" s="363" t="s">
        <v>46</v>
      </c>
      <c r="C5" s="364" t="s">
        <v>124</v>
      </c>
      <c r="D5" s="363" t="s">
        <v>46</v>
      </c>
      <c r="E5" s="364" t="s">
        <v>124</v>
      </c>
      <c r="F5" s="364" t="s">
        <v>124</v>
      </c>
      <c r="G5" s="365" t="s">
        <v>274</v>
      </c>
      <c r="H5" s="366" t="s">
        <v>127</v>
      </c>
    </row>
    <row r="6" spans="1:8" ht="12.75">
      <c r="A6" s="367"/>
      <c r="B6" s="368"/>
      <c r="C6" s="368"/>
      <c r="D6" s="368"/>
      <c r="E6" s="368"/>
      <c r="F6" s="368"/>
      <c r="G6" s="369"/>
      <c r="H6" s="370"/>
    </row>
    <row r="7" spans="1:8" ht="12.75">
      <c r="A7" s="371" t="s">
        <v>275</v>
      </c>
      <c r="B7" s="372">
        <v>85319.1</v>
      </c>
      <c r="C7" s="372">
        <v>43391.028640000004</v>
      </c>
      <c r="D7" s="372">
        <v>70117.12080399999</v>
      </c>
      <c r="E7" s="372">
        <v>31592.164886</v>
      </c>
      <c r="F7" s="372">
        <v>36274.383178000004</v>
      </c>
      <c r="G7" s="373">
        <v>-27.19194295182767</v>
      </c>
      <c r="H7" s="374">
        <v>14.820821266588553</v>
      </c>
    </row>
    <row r="8" spans="1:8" ht="15" customHeight="1">
      <c r="A8" s="375"/>
      <c r="B8" s="372"/>
      <c r="C8" s="376"/>
      <c r="D8" s="376"/>
      <c r="E8" s="376"/>
      <c r="F8" s="376"/>
      <c r="G8" s="373"/>
      <c r="H8" s="374"/>
    </row>
    <row r="9" spans="1:8" ht="15" customHeight="1">
      <c r="A9" s="375" t="s">
        <v>276</v>
      </c>
      <c r="B9" s="377">
        <v>55864.6</v>
      </c>
      <c r="C9" s="378">
        <v>27163.936873000006</v>
      </c>
      <c r="D9" s="378">
        <v>39493.688893</v>
      </c>
      <c r="E9" s="378">
        <v>17409.194822999998</v>
      </c>
      <c r="F9" s="378">
        <v>20393.056785</v>
      </c>
      <c r="G9" s="379">
        <v>-35.91063436646357</v>
      </c>
      <c r="H9" s="380">
        <v>17.139574761136572</v>
      </c>
    </row>
    <row r="10" spans="1:8" ht="15" customHeight="1">
      <c r="A10" s="375" t="s">
        <v>277</v>
      </c>
      <c r="B10" s="377">
        <v>2229.9</v>
      </c>
      <c r="C10" s="378">
        <v>1567.7087609999999</v>
      </c>
      <c r="D10" s="378">
        <v>1681.5272220000002</v>
      </c>
      <c r="E10" s="378">
        <v>598.164493</v>
      </c>
      <c r="F10" s="378">
        <v>925.7758480000001</v>
      </c>
      <c r="G10" s="379">
        <v>-61.84466733359028</v>
      </c>
      <c r="H10" s="380">
        <v>54.76944199026539</v>
      </c>
    </row>
    <row r="11" spans="1:8" ht="15" customHeight="1">
      <c r="A11" s="381" t="s">
        <v>278</v>
      </c>
      <c r="B11" s="382">
        <v>27224.6</v>
      </c>
      <c r="C11" s="382">
        <v>14659.383006</v>
      </c>
      <c r="D11" s="382">
        <v>28941.904689</v>
      </c>
      <c r="E11" s="382">
        <v>13584.805569999999</v>
      </c>
      <c r="F11" s="382">
        <v>14955.550545000002</v>
      </c>
      <c r="G11" s="383">
        <v>-7.330304662619042</v>
      </c>
      <c r="H11" s="384">
        <v>10.090280408775868</v>
      </c>
    </row>
    <row r="12" spans="1:8" ht="15" customHeight="1">
      <c r="A12" s="367"/>
      <c r="B12" s="377"/>
      <c r="C12" s="376"/>
      <c r="D12" s="376"/>
      <c r="E12" s="376"/>
      <c r="F12" s="376"/>
      <c r="G12" s="373"/>
      <c r="H12" s="374"/>
    </row>
    <row r="13" spans="1:8" ht="12.75">
      <c r="A13" s="371" t="s">
        <v>279</v>
      </c>
      <c r="B13" s="372">
        <v>774684.2000000001</v>
      </c>
      <c r="C13" s="372">
        <v>374002.06415999995</v>
      </c>
      <c r="D13" s="372">
        <v>773599.123367</v>
      </c>
      <c r="E13" s="372">
        <v>277792.215605</v>
      </c>
      <c r="F13" s="372">
        <v>464608.37161</v>
      </c>
      <c r="G13" s="373">
        <v>-25.72441646039711</v>
      </c>
      <c r="H13" s="374">
        <v>67.2503207471583</v>
      </c>
    </row>
    <row r="14" spans="1:8" ht="15" customHeight="1">
      <c r="A14" s="375"/>
      <c r="B14" s="372"/>
      <c r="C14" s="376"/>
      <c r="D14" s="376"/>
      <c r="E14" s="376"/>
      <c r="F14" s="376"/>
      <c r="G14" s="373"/>
      <c r="H14" s="374"/>
    </row>
    <row r="15" spans="1:8" ht="15" customHeight="1">
      <c r="A15" s="375" t="s">
        <v>280</v>
      </c>
      <c r="B15" s="377">
        <v>491655.9</v>
      </c>
      <c r="C15" s="378">
        <v>236984.243318</v>
      </c>
      <c r="D15" s="378">
        <v>477212.567633</v>
      </c>
      <c r="E15" s="378">
        <v>156792.432335</v>
      </c>
      <c r="F15" s="378">
        <v>305705.804717</v>
      </c>
      <c r="G15" s="379">
        <v>-33.838456878077636</v>
      </c>
      <c r="H15" s="380">
        <v>94.97484678586673</v>
      </c>
    </row>
    <row r="16" spans="1:8" ht="15" customHeight="1">
      <c r="A16" s="375" t="s">
        <v>281</v>
      </c>
      <c r="B16" s="377">
        <v>100166.4</v>
      </c>
      <c r="C16" s="378">
        <v>53956.51166999999</v>
      </c>
      <c r="D16" s="385">
        <v>115694.31763999996</v>
      </c>
      <c r="E16" s="378">
        <v>46196.813481</v>
      </c>
      <c r="F16" s="378">
        <v>62054.110773</v>
      </c>
      <c r="G16" s="379">
        <v>-14.381393364453572</v>
      </c>
      <c r="H16" s="380">
        <v>34.32552182094085</v>
      </c>
    </row>
    <row r="17" spans="1:8" ht="15" customHeight="1">
      <c r="A17" s="381" t="s">
        <v>282</v>
      </c>
      <c r="B17" s="382">
        <v>182861.9</v>
      </c>
      <c r="C17" s="382">
        <v>83061.309172</v>
      </c>
      <c r="D17" s="382">
        <v>180692.238094</v>
      </c>
      <c r="E17" s="382">
        <v>74802.96978900001</v>
      </c>
      <c r="F17" s="382">
        <v>96848.45611999999</v>
      </c>
      <c r="G17" s="383">
        <v>-9.942462339353398</v>
      </c>
      <c r="H17" s="384">
        <v>29.471405203810292</v>
      </c>
    </row>
    <row r="18" spans="1:8" ht="12.75">
      <c r="A18" s="367"/>
      <c r="B18" s="372"/>
      <c r="C18" s="372"/>
      <c r="D18" s="372"/>
      <c r="E18" s="372"/>
      <c r="F18" s="372"/>
      <c r="G18" s="373"/>
      <c r="H18" s="374"/>
    </row>
    <row r="19" spans="1:8" ht="12.75">
      <c r="A19" s="371" t="s">
        <v>283</v>
      </c>
      <c r="B19" s="372">
        <v>-689365.1000000001</v>
      </c>
      <c r="C19" s="372">
        <v>-330611.0355199999</v>
      </c>
      <c r="D19" s="372">
        <v>-703482.0025630001</v>
      </c>
      <c r="E19" s="372">
        <v>-246200.050719</v>
      </c>
      <c r="F19" s="372">
        <v>-428333.9884319999</v>
      </c>
      <c r="G19" s="373">
        <v>-25.53181102023244</v>
      </c>
      <c r="H19" s="374">
        <v>73.97802607314577</v>
      </c>
    </row>
    <row r="20" spans="1:8" ht="15" customHeight="1">
      <c r="A20" s="375"/>
      <c r="B20" s="377"/>
      <c r="C20" s="377"/>
      <c r="D20" s="377"/>
      <c r="E20" s="377"/>
      <c r="F20" s="377"/>
      <c r="G20" s="373"/>
      <c r="H20" s="374"/>
    </row>
    <row r="21" spans="1:8" ht="15" customHeight="1">
      <c r="A21" s="375" t="s">
        <v>284</v>
      </c>
      <c r="B21" s="377">
        <v>-435791.30000000005</v>
      </c>
      <c r="C21" s="377">
        <v>-209820.306445</v>
      </c>
      <c r="D21" s="377">
        <v>-437718.87874</v>
      </c>
      <c r="E21" s="377">
        <v>-139383.237512</v>
      </c>
      <c r="F21" s="377">
        <v>-285312.74793199997</v>
      </c>
      <c r="G21" s="379">
        <v>-33.570186854847435</v>
      </c>
      <c r="H21" s="380">
        <v>104.69659983858276</v>
      </c>
    </row>
    <row r="22" spans="1:8" ht="15" customHeight="1">
      <c r="A22" s="375" t="s">
        <v>285</v>
      </c>
      <c r="B22" s="377">
        <v>-97936.5</v>
      </c>
      <c r="C22" s="377">
        <v>-52388.80290899999</v>
      </c>
      <c r="D22" s="377">
        <v>-114012.79041799996</v>
      </c>
      <c r="E22" s="377">
        <v>-45598.648988</v>
      </c>
      <c r="F22" s="377">
        <v>-61128.334925</v>
      </c>
      <c r="G22" s="379">
        <v>-12.9610785968799</v>
      </c>
      <c r="H22" s="380">
        <v>34.057337841493705</v>
      </c>
    </row>
    <row r="23" spans="1:8" ht="15" customHeight="1">
      <c r="A23" s="381" t="s">
        <v>286</v>
      </c>
      <c r="B23" s="386">
        <v>-155637.3</v>
      </c>
      <c r="C23" s="386">
        <v>-68401.92616599999</v>
      </c>
      <c r="D23" s="386">
        <v>-151750.333405</v>
      </c>
      <c r="E23" s="386">
        <v>-61218.16421900001</v>
      </c>
      <c r="F23" s="386">
        <v>-81892.90557499998</v>
      </c>
      <c r="G23" s="383">
        <v>-10.50228019831809</v>
      </c>
      <c r="H23" s="384">
        <v>33.77223348619009</v>
      </c>
    </row>
    <row r="24" spans="1:8" ht="12.75">
      <c r="A24" s="367"/>
      <c r="B24" s="377"/>
      <c r="C24" s="377"/>
      <c r="D24" s="377"/>
      <c r="E24" s="377"/>
      <c r="F24" s="377"/>
      <c r="G24" s="373"/>
      <c r="H24" s="374"/>
    </row>
    <row r="25" spans="1:8" ht="12.75">
      <c r="A25" s="371" t="s">
        <v>287</v>
      </c>
      <c r="B25" s="372">
        <v>860003.3</v>
      </c>
      <c r="C25" s="372">
        <v>417393.0928</v>
      </c>
      <c r="D25" s="372">
        <v>843716.284171</v>
      </c>
      <c r="E25" s="372">
        <v>309384.380491</v>
      </c>
      <c r="F25" s="372">
        <v>500882.754788</v>
      </c>
      <c r="G25" s="373">
        <v>-25.876976445500006</v>
      </c>
      <c r="H25" s="374">
        <v>61.896587666477444</v>
      </c>
    </row>
    <row r="26" spans="1:8" ht="15" customHeight="1">
      <c r="A26" s="375"/>
      <c r="B26" s="377"/>
      <c r="C26" s="377"/>
      <c r="D26" s="377"/>
      <c r="E26" s="377"/>
      <c r="F26" s="377"/>
      <c r="G26" s="373"/>
      <c r="H26" s="374"/>
    </row>
    <row r="27" spans="1:8" ht="15" customHeight="1">
      <c r="A27" s="375" t="s">
        <v>284</v>
      </c>
      <c r="B27" s="377">
        <v>547520.5</v>
      </c>
      <c r="C27" s="377">
        <v>264148.180191</v>
      </c>
      <c r="D27" s="377">
        <v>516706.296526</v>
      </c>
      <c r="E27" s="377">
        <v>174201.627158</v>
      </c>
      <c r="F27" s="377">
        <v>326098.861502</v>
      </c>
      <c r="G27" s="379">
        <v>-34.051551280028335</v>
      </c>
      <c r="H27" s="380">
        <v>87.19622016287482</v>
      </c>
    </row>
    <row r="28" spans="1:8" ht="15" customHeight="1">
      <c r="A28" s="375" t="s">
        <v>285</v>
      </c>
      <c r="B28" s="377">
        <v>102396.29999999999</v>
      </c>
      <c r="C28" s="377">
        <v>55524.220430999994</v>
      </c>
      <c r="D28" s="377">
        <v>117375.84486199997</v>
      </c>
      <c r="E28" s="377">
        <v>46794.977973999994</v>
      </c>
      <c r="F28" s="377">
        <v>62979.886621</v>
      </c>
      <c r="G28" s="379">
        <v>-15.721503857668452</v>
      </c>
      <c r="H28" s="380">
        <v>34.586849588843876</v>
      </c>
    </row>
    <row r="29" spans="1:8" ht="15" customHeight="1" thickBot="1">
      <c r="A29" s="387" t="s">
        <v>286</v>
      </c>
      <c r="B29" s="388">
        <v>210086.5</v>
      </c>
      <c r="C29" s="388">
        <v>97720.692178</v>
      </c>
      <c r="D29" s="388">
        <v>209634.142783</v>
      </c>
      <c r="E29" s="388">
        <v>88387.775359</v>
      </c>
      <c r="F29" s="388">
        <v>111804.006665</v>
      </c>
      <c r="G29" s="389">
        <v>-9.550604494286546</v>
      </c>
      <c r="H29" s="390">
        <v>26.492613046195032</v>
      </c>
    </row>
    <row r="30" spans="1:8" ht="13.5" thickTop="1">
      <c r="A30" s="359"/>
      <c r="B30" s="391"/>
      <c r="C30" s="391"/>
      <c r="D30" s="391"/>
      <c r="E30" s="391"/>
      <c r="F30" s="391"/>
      <c r="G30" s="359"/>
      <c r="H30" s="359"/>
    </row>
    <row r="31" spans="1:8" ht="12.75">
      <c r="A31" s="359"/>
      <c r="B31" s="360"/>
      <c r="C31" s="360"/>
      <c r="D31" s="360"/>
      <c r="E31" s="360"/>
      <c r="F31" s="360"/>
      <c r="G31" s="359"/>
      <c r="H31" s="359"/>
    </row>
    <row r="32" spans="1:9" ht="12.75">
      <c r="A32" s="359"/>
      <c r="B32" s="391"/>
      <c r="C32" s="391"/>
      <c r="D32" s="391"/>
      <c r="E32" s="392"/>
      <c r="F32" s="392"/>
      <c r="G32" s="359"/>
      <c r="H32" s="359"/>
      <c r="I32" s="393"/>
    </row>
    <row r="33" spans="1:9" ht="15" customHeight="1">
      <c r="A33" s="394" t="s">
        <v>288</v>
      </c>
      <c r="B33" s="395">
        <v>11.013402921934183</v>
      </c>
      <c r="C33" s="395">
        <v>11.601815283414346</v>
      </c>
      <c r="D33" s="395">
        <v>9.063754969896081</v>
      </c>
      <c r="E33" s="395">
        <v>11.372588255288523</v>
      </c>
      <c r="F33" s="395">
        <v>7.807518201253878</v>
      </c>
      <c r="G33" s="359"/>
      <c r="H33" s="359"/>
      <c r="I33" s="396"/>
    </row>
    <row r="34" spans="1:10" ht="15" customHeight="1">
      <c r="A34" s="397" t="s">
        <v>205</v>
      </c>
      <c r="B34" s="395">
        <v>11.362538486259634</v>
      </c>
      <c r="C34" s="395">
        <v>11.462338800537793</v>
      </c>
      <c r="D34" s="395">
        <v>8.27591306610139</v>
      </c>
      <c r="E34" s="395">
        <v>11.103338703110246</v>
      </c>
      <c r="F34" s="395">
        <v>6.670811110007674</v>
      </c>
      <c r="G34" s="359"/>
      <c r="H34" s="359"/>
      <c r="I34" s="396"/>
      <c r="J34" s="396"/>
    </row>
    <row r="35" spans="1:10" ht="15" customHeight="1">
      <c r="A35" s="398" t="s">
        <v>289</v>
      </c>
      <c r="B35" s="399">
        <v>2.2262364958292267</v>
      </c>
      <c r="C35" s="399">
        <v>2.9055042894325047</v>
      </c>
      <c r="D35" s="399">
        <v>1.4534224811561807</v>
      </c>
      <c r="E35" s="399">
        <v>1.2948176463426755</v>
      </c>
      <c r="F35" s="399">
        <v>1.491884802582344</v>
      </c>
      <c r="G35" s="359"/>
      <c r="H35" s="359"/>
      <c r="I35" s="396"/>
      <c r="J35" s="396"/>
    </row>
    <row r="36" spans="1:10" ht="15" customHeight="1">
      <c r="A36" s="400" t="s">
        <v>290</v>
      </c>
      <c r="B36" s="401">
        <v>14.888045313253045</v>
      </c>
      <c r="C36" s="401">
        <v>17.64887063800541</v>
      </c>
      <c r="D36" s="401">
        <v>16.01723737238995</v>
      </c>
      <c r="E36" s="401">
        <v>18.160783734013837</v>
      </c>
      <c r="F36" s="401">
        <v>15.442218848041666</v>
      </c>
      <c r="G36" s="359"/>
      <c r="H36" s="359"/>
      <c r="I36" s="396"/>
      <c r="J36" s="396"/>
    </row>
    <row r="37" spans="1:11" ht="15" customHeight="1">
      <c r="A37" s="402" t="s">
        <v>291</v>
      </c>
      <c r="B37" s="403"/>
      <c r="C37" s="403"/>
      <c r="D37" s="403"/>
      <c r="E37" s="403"/>
      <c r="F37" s="404"/>
      <c r="G37" s="359"/>
      <c r="H37" s="359"/>
      <c r="K37" s="358" t="s">
        <v>236</v>
      </c>
    </row>
    <row r="38" spans="1:10" ht="15" customHeight="1">
      <c r="A38" s="405" t="s">
        <v>205</v>
      </c>
      <c r="B38" s="395">
        <v>65.47724419865256</v>
      </c>
      <c r="C38" s="395">
        <v>62.602657103083615</v>
      </c>
      <c r="D38" s="395">
        <v>56.325320845483006</v>
      </c>
      <c r="E38" s="395">
        <v>55.10605204113392</v>
      </c>
      <c r="F38" s="395">
        <v>56.218893330123265</v>
      </c>
      <c r="G38" s="359"/>
      <c r="H38" s="359"/>
      <c r="I38" s="396"/>
      <c r="J38" s="396"/>
    </row>
    <row r="39" spans="1:10" ht="15" customHeight="1">
      <c r="A39" s="398" t="s">
        <v>289</v>
      </c>
      <c r="B39" s="399">
        <v>2.6136486832606307</v>
      </c>
      <c r="C39" s="399">
        <v>3.6129790192500946</v>
      </c>
      <c r="D39" s="399">
        <v>2.3981688964147883</v>
      </c>
      <c r="E39" s="399">
        <v>1.893395071716264</v>
      </c>
      <c r="F39" s="399">
        <v>2.55214773317351</v>
      </c>
      <c r="G39" s="359"/>
      <c r="H39" s="359"/>
      <c r="I39" s="396"/>
      <c r="J39" s="396"/>
    </row>
    <row r="40" spans="1:10" ht="15" customHeight="1">
      <c r="A40" s="406" t="s">
        <v>290</v>
      </c>
      <c r="B40" s="401">
        <v>31.909107118086823</v>
      </c>
      <c r="C40" s="401">
        <v>33.7843638776663</v>
      </c>
      <c r="D40" s="401">
        <v>41.27651025810221</v>
      </c>
      <c r="E40" s="401">
        <v>43.0005528871498</v>
      </c>
      <c r="F40" s="401">
        <v>41.22895893670322</v>
      </c>
      <c r="G40" s="359"/>
      <c r="H40" s="359"/>
      <c r="I40" s="396"/>
      <c r="J40" s="396"/>
    </row>
    <row r="41" spans="1:8" ht="15" customHeight="1">
      <c r="A41" s="402" t="s">
        <v>292</v>
      </c>
      <c r="B41" s="403"/>
      <c r="C41" s="403"/>
      <c r="D41" s="403"/>
      <c r="E41" s="403"/>
      <c r="F41" s="404"/>
      <c r="G41" s="359"/>
      <c r="H41" s="359"/>
    </row>
    <row r="42" spans="1:9" ht="15" customHeight="1">
      <c r="A42" s="405" t="s">
        <v>205</v>
      </c>
      <c r="B42" s="407">
        <v>63.46533157618563</v>
      </c>
      <c r="C42" s="407">
        <v>63.36442122325211</v>
      </c>
      <c r="D42" s="407">
        <v>61.687321104827994</v>
      </c>
      <c r="E42" s="407">
        <v>56.442341983386335</v>
      </c>
      <c r="F42" s="407">
        <v>65.79860015385486</v>
      </c>
      <c r="G42" s="359"/>
      <c r="H42" s="359"/>
      <c r="I42" s="358" t="s">
        <v>32</v>
      </c>
    </row>
    <row r="43" spans="1:8" ht="15" customHeight="1">
      <c r="A43" s="408" t="s">
        <v>289</v>
      </c>
      <c r="B43" s="409">
        <v>12.929967727624636</v>
      </c>
      <c r="C43" s="409">
        <v>14.426795154509394</v>
      </c>
      <c r="D43" s="409">
        <v>14.955331663948584</v>
      </c>
      <c r="E43" s="409">
        <v>16.62998848991811</v>
      </c>
      <c r="F43" s="409">
        <v>13.356218821017984</v>
      </c>
      <c r="G43" s="359"/>
      <c r="H43" s="359"/>
    </row>
    <row r="44" spans="1:8" ht="15" customHeight="1">
      <c r="A44" s="406" t="s">
        <v>290</v>
      </c>
      <c r="B44" s="409">
        <v>23.60470069618972</v>
      </c>
      <c r="C44" s="409">
        <v>22.2087836222385</v>
      </c>
      <c r="D44" s="409">
        <v>23.35734723122341</v>
      </c>
      <c r="E44" s="409">
        <v>26.927669526695563</v>
      </c>
      <c r="F44" s="409">
        <v>20.845181025127157</v>
      </c>
      <c r="G44" s="359"/>
      <c r="H44" s="359"/>
    </row>
    <row r="45" spans="1:8" ht="15" customHeight="1">
      <c r="A45" s="402" t="s">
        <v>293</v>
      </c>
      <c r="B45" s="403"/>
      <c r="C45" s="403"/>
      <c r="D45" s="403"/>
      <c r="E45" s="403"/>
      <c r="F45" s="404"/>
      <c r="G45" s="359"/>
      <c r="H45" s="359"/>
    </row>
    <row r="46" spans="1:8" ht="15" customHeight="1">
      <c r="A46" s="405" t="s">
        <v>205</v>
      </c>
      <c r="B46" s="407">
        <v>63.21632773647803</v>
      </c>
      <c r="C46" s="407">
        <v>63.464398916686235</v>
      </c>
      <c r="D46" s="407">
        <v>62.221759891948956</v>
      </c>
      <c r="E46" s="407">
        <v>56.613813484175445</v>
      </c>
      <c r="F46" s="407">
        <v>66.6098781879166</v>
      </c>
      <c r="G46" s="359"/>
      <c r="H46" s="359"/>
    </row>
    <row r="47" spans="1:8" ht="15" customHeight="1">
      <c r="A47" s="408" t="s">
        <v>289</v>
      </c>
      <c r="B47" s="409">
        <v>14.206764256961858</v>
      </c>
      <c r="C47" s="409">
        <v>15.84605390639805</v>
      </c>
      <c r="D47" s="409">
        <v>16.20692333022368</v>
      </c>
      <c r="E47" s="409">
        <v>18.52097465245608</v>
      </c>
      <c r="F47" s="409">
        <v>14.271184770737477</v>
      </c>
      <c r="G47" s="359"/>
      <c r="H47" s="359"/>
    </row>
    <row r="48" spans="1:8" ht="15" customHeight="1">
      <c r="A48" s="406" t="s">
        <v>290</v>
      </c>
      <c r="B48" s="410">
        <v>22.576908006560124</v>
      </c>
      <c r="C48" s="410">
        <v>20.689547176915728</v>
      </c>
      <c r="D48" s="410">
        <v>21.57131677782736</v>
      </c>
      <c r="E48" s="410">
        <v>24.865211863368486</v>
      </c>
      <c r="F48" s="410">
        <v>19.11893704134592</v>
      </c>
      <c r="G48" s="359"/>
      <c r="H48" s="359"/>
    </row>
    <row r="49" spans="1:8" ht="15" customHeight="1">
      <c r="A49" s="402" t="s">
        <v>294</v>
      </c>
      <c r="B49" s="403"/>
      <c r="C49" s="403"/>
      <c r="D49" s="403"/>
      <c r="E49" s="403"/>
      <c r="F49" s="404"/>
      <c r="G49" s="359"/>
      <c r="H49" s="359"/>
    </row>
    <row r="50" spans="1:8" ht="15" customHeight="1">
      <c r="A50" s="405" t="s">
        <v>205</v>
      </c>
      <c r="B50" s="407">
        <v>63.66492913622561</v>
      </c>
      <c r="C50" s="407">
        <v>63.28523033742929</v>
      </c>
      <c r="D50" s="407">
        <v>61.24171150232864</v>
      </c>
      <c r="E50" s="407">
        <v>56.305889418702414</v>
      </c>
      <c r="F50" s="407">
        <v>65.10482910117803</v>
      </c>
      <c r="G50" s="359"/>
      <c r="H50" s="359"/>
    </row>
    <row r="51" spans="1:8" ht="15" customHeight="1">
      <c r="A51" s="408" t="s">
        <v>289</v>
      </c>
      <c r="B51" s="409">
        <v>11.906507719046203</v>
      </c>
      <c r="C51" s="409">
        <v>13.302620812080674</v>
      </c>
      <c r="D51" s="409">
        <v>13.911767315064358</v>
      </c>
      <c r="E51" s="409">
        <v>15.125190838572816</v>
      </c>
      <c r="F51" s="409">
        <v>12.573778198384252</v>
      </c>
      <c r="G51" s="359"/>
      <c r="H51" s="359"/>
    </row>
    <row r="52" spans="1:8" ht="15" customHeight="1">
      <c r="A52" s="406" t="s">
        <v>290</v>
      </c>
      <c r="B52" s="410">
        <v>24.428563144728173</v>
      </c>
      <c r="C52" s="410">
        <v>23.412148850490034</v>
      </c>
      <c r="D52" s="410">
        <v>24.84652118260699</v>
      </c>
      <c r="E52" s="410">
        <v>28.568919742724763</v>
      </c>
      <c r="F52" s="410">
        <v>22.321392700437716</v>
      </c>
      <c r="G52" s="359"/>
      <c r="H52" s="359"/>
    </row>
    <row r="53" spans="1:8" ht="15" customHeight="1">
      <c r="A53" s="402" t="s">
        <v>295</v>
      </c>
      <c r="B53" s="403"/>
      <c r="C53" s="403"/>
      <c r="D53" s="403"/>
      <c r="E53" s="403"/>
      <c r="F53" s="404"/>
      <c r="G53" s="359"/>
      <c r="H53" s="359"/>
    </row>
    <row r="54" spans="1:8" ht="15" customHeight="1">
      <c r="A54" s="398" t="s">
        <v>296</v>
      </c>
      <c r="B54" s="411">
        <v>9.920786708681408</v>
      </c>
      <c r="C54" s="411">
        <v>10.395722734394038</v>
      </c>
      <c r="D54" s="411">
        <v>8.310510648013056</v>
      </c>
      <c r="E54" s="411">
        <v>10.211299237493025</v>
      </c>
      <c r="F54" s="412">
        <v>7.2420906551979884</v>
      </c>
      <c r="G54" s="359"/>
      <c r="H54" s="359"/>
    </row>
    <row r="55" spans="1:8" ht="15" customHeight="1">
      <c r="A55" s="400" t="s">
        <v>297</v>
      </c>
      <c r="B55" s="413">
        <v>90.0792132913186</v>
      </c>
      <c r="C55" s="413">
        <v>89.60427726560596</v>
      </c>
      <c r="D55" s="413">
        <v>91.68948935198695</v>
      </c>
      <c r="E55" s="413">
        <v>89.78870076250696</v>
      </c>
      <c r="F55" s="414">
        <v>92.757909344802</v>
      </c>
      <c r="G55" s="359"/>
      <c r="H55" s="359"/>
    </row>
    <row r="56" spans="1:8" ht="12.75">
      <c r="A56" s="415" t="s">
        <v>298</v>
      </c>
      <c r="B56" s="359"/>
      <c r="C56" s="359"/>
      <c r="D56" s="359"/>
      <c r="E56" s="359"/>
      <c r="F56" s="359"/>
      <c r="G56" s="359"/>
      <c r="H56" s="359"/>
    </row>
    <row r="57" spans="1:8" ht="12.75">
      <c r="A57" s="359" t="s">
        <v>299</v>
      </c>
      <c r="B57" s="359"/>
      <c r="C57" s="359"/>
      <c r="D57" s="359"/>
      <c r="E57" s="359"/>
      <c r="F57" s="359"/>
      <c r="G57" s="359"/>
      <c r="H57" s="359"/>
    </row>
    <row r="58" spans="1:8" ht="12.75">
      <c r="A58" s="359" t="s">
        <v>300</v>
      </c>
      <c r="B58" s="359"/>
      <c r="C58" s="359"/>
      <c r="D58" s="359"/>
      <c r="E58" s="359"/>
      <c r="F58" s="359"/>
      <c r="G58" s="359"/>
      <c r="H58" s="359"/>
    </row>
    <row r="59" ht="12.75">
      <c r="H59" s="358" t="s">
        <v>32</v>
      </c>
    </row>
    <row r="69" spans="5:6" ht="12.75">
      <c r="E69" s="396"/>
      <c r="F69" s="396"/>
    </row>
    <row r="72" ht="12.75">
      <c r="F72" s="396"/>
    </row>
  </sheetData>
  <sheetProtection/>
  <mergeCells count="6">
    <mergeCell ref="A1:H1"/>
    <mergeCell ref="A2:H2"/>
    <mergeCell ref="A4:A5"/>
    <mergeCell ref="B4:C4"/>
    <mergeCell ref="D4:E4"/>
    <mergeCell ref="G4:H4"/>
  </mergeCells>
  <printOptions horizontalCentered="1"/>
  <pageMargins left="0.7" right="0.7" top="0.75" bottom="0.75" header="0.3" footer="0.3"/>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B1:L63"/>
  <sheetViews>
    <sheetView zoomScalePageLayoutView="0" workbookViewId="0" topLeftCell="A1">
      <selection activeCell="N11" sqref="N11"/>
    </sheetView>
  </sheetViews>
  <sheetFormatPr defaultColWidth="9.140625" defaultRowHeight="15"/>
  <cols>
    <col min="1" max="1" width="9.140625" style="46" customWidth="1"/>
    <col min="2" max="2" width="5.00390625" style="46" customWidth="1"/>
    <col min="3" max="3" width="20.7109375" style="46" customWidth="1"/>
    <col min="4" max="7" width="10.7109375" style="46" customWidth="1"/>
    <col min="8" max="8" width="9.7109375" style="46" customWidth="1"/>
    <col min="9" max="9" width="8.7109375" style="46" customWidth="1"/>
    <col min="10" max="10" width="9.140625" style="46" customWidth="1"/>
    <col min="11" max="16384" width="9.140625" style="46" customWidth="1"/>
  </cols>
  <sheetData>
    <row r="1" spans="2:8" ht="15" customHeight="1">
      <c r="B1" s="1481" t="s">
        <v>301</v>
      </c>
      <c r="C1" s="1482"/>
      <c r="D1" s="1482"/>
      <c r="E1" s="1482"/>
      <c r="F1" s="1482"/>
      <c r="G1" s="1482"/>
      <c r="H1" s="1483"/>
    </row>
    <row r="2" spans="2:8" ht="15" customHeight="1">
      <c r="B2" s="1484" t="s">
        <v>302</v>
      </c>
      <c r="C2" s="1485"/>
      <c r="D2" s="1485"/>
      <c r="E2" s="1485"/>
      <c r="F2" s="1485"/>
      <c r="G2" s="1485"/>
      <c r="H2" s="1486"/>
    </row>
    <row r="3" spans="2:8" ht="15" customHeight="1" thickBot="1">
      <c r="B3" s="1487" t="s">
        <v>61</v>
      </c>
      <c r="C3" s="1488"/>
      <c r="D3" s="1488"/>
      <c r="E3" s="1488"/>
      <c r="F3" s="1488"/>
      <c r="G3" s="1488"/>
      <c r="H3" s="1489"/>
    </row>
    <row r="4" spans="2:8" ht="15" customHeight="1" thickTop="1">
      <c r="B4" s="416"/>
      <c r="C4" s="417"/>
      <c r="D4" s="1490" t="s">
        <v>124</v>
      </c>
      <c r="E4" s="1490"/>
      <c r="F4" s="1490"/>
      <c r="G4" s="1491" t="s">
        <v>186</v>
      </c>
      <c r="H4" s="1492"/>
    </row>
    <row r="5" spans="2:8" ht="15" customHeight="1">
      <c r="B5" s="418"/>
      <c r="C5" s="419"/>
      <c r="D5" s="420" t="s">
        <v>43</v>
      </c>
      <c r="E5" s="421" t="s">
        <v>303</v>
      </c>
      <c r="F5" s="421" t="s">
        <v>304</v>
      </c>
      <c r="G5" s="421" t="s">
        <v>303</v>
      </c>
      <c r="H5" s="422" t="s">
        <v>304</v>
      </c>
    </row>
    <row r="6" spans="2:8" ht="15" customHeight="1">
      <c r="B6" s="423"/>
      <c r="C6" s="424" t="s">
        <v>305</v>
      </c>
      <c r="D6" s="424">
        <v>22669.085866</v>
      </c>
      <c r="E6" s="424">
        <v>14918.606727999999</v>
      </c>
      <c r="F6" s="424">
        <v>17106.900243999997</v>
      </c>
      <c r="G6" s="424">
        <v>-34.1896412754097</v>
      </c>
      <c r="H6" s="425">
        <v>14.668216381714089</v>
      </c>
    </row>
    <row r="7" spans="2:8" ht="15" customHeight="1">
      <c r="B7" s="426">
        <v>1</v>
      </c>
      <c r="C7" s="427" t="s">
        <v>306</v>
      </c>
      <c r="D7" s="428">
        <v>245.40546899999998</v>
      </c>
      <c r="E7" s="428">
        <v>63.137730000000005</v>
      </c>
      <c r="F7" s="428">
        <v>132.556711</v>
      </c>
      <c r="G7" s="427">
        <v>-74.27207704160823</v>
      </c>
      <c r="H7" s="429">
        <v>109.94849038760185</v>
      </c>
    </row>
    <row r="8" spans="2:8" ht="15" customHeight="1">
      <c r="B8" s="426">
        <v>2</v>
      </c>
      <c r="C8" s="427" t="s">
        <v>307</v>
      </c>
      <c r="D8" s="428">
        <v>1.56869</v>
      </c>
      <c r="E8" s="428">
        <v>0</v>
      </c>
      <c r="F8" s="428">
        <v>0.002176</v>
      </c>
      <c r="G8" s="427">
        <v>-100</v>
      </c>
      <c r="H8" s="429" t="s">
        <v>120</v>
      </c>
    </row>
    <row r="9" spans="2:8" ht="15" customHeight="1">
      <c r="B9" s="426">
        <v>3</v>
      </c>
      <c r="C9" s="427" t="s">
        <v>308</v>
      </c>
      <c r="D9" s="428">
        <v>94.448542</v>
      </c>
      <c r="E9" s="428">
        <v>23.592019999999998</v>
      </c>
      <c r="F9" s="428">
        <v>123.437887</v>
      </c>
      <c r="G9" s="427">
        <v>-75.02129784068028</v>
      </c>
      <c r="H9" s="429">
        <v>423.2188129715048</v>
      </c>
    </row>
    <row r="10" spans="2:8" ht="15" customHeight="1">
      <c r="B10" s="426">
        <v>4</v>
      </c>
      <c r="C10" s="427" t="s">
        <v>309</v>
      </c>
      <c r="D10" s="428">
        <v>0.816</v>
      </c>
      <c r="E10" s="428">
        <v>0.201</v>
      </c>
      <c r="F10" s="428">
        <v>0</v>
      </c>
      <c r="G10" s="427">
        <v>-75.36764705882352</v>
      </c>
      <c r="H10" s="429">
        <v>-100</v>
      </c>
    </row>
    <row r="11" spans="2:12" ht="15" customHeight="1">
      <c r="B11" s="426">
        <v>5</v>
      </c>
      <c r="C11" s="427" t="s">
        <v>310</v>
      </c>
      <c r="D11" s="428">
        <v>1480.37124</v>
      </c>
      <c r="E11" s="428">
        <v>2386.12824</v>
      </c>
      <c r="F11" s="428">
        <v>1749.32152</v>
      </c>
      <c r="G11" s="427">
        <v>61.184449922169534</v>
      </c>
      <c r="H11" s="429">
        <v>-26.68786653310805</v>
      </c>
      <c r="L11" s="430"/>
    </row>
    <row r="12" spans="2:12" ht="15" customHeight="1">
      <c r="B12" s="426">
        <v>6</v>
      </c>
      <c r="C12" s="427" t="s">
        <v>311</v>
      </c>
      <c r="D12" s="428">
        <v>0</v>
      </c>
      <c r="E12" s="428">
        <v>0</v>
      </c>
      <c r="F12" s="428">
        <v>0</v>
      </c>
      <c r="G12" s="428" t="s">
        <v>120</v>
      </c>
      <c r="H12" s="429" t="s">
        <v>120</v>
      </c>
      <c r="L12" s="430"/>
    </row>
    <row r="13" spans="2:12" ht="15" customHeight="1">
      <c r="B13" s="426">
        <v>7</v>
      </c>
      <c r="C13" s="427" t="s">
        <v>312</v>
      </c>
      <c r="D13" s="428">
        <v>232.845738</v>
      </c>
      <c r="E13" s="428">
        <v>117.452236</v>
      </c>
      <c r="F13" s="428">
        <v>309.461351</v>
      </c>
      <c r="G13" s="427">
        <v>-49.55791889993709</v>
      </c>
      <c r="H13" s="429">
        <v>163.47846711066444</v>
      </c>
      <c r="L13" s="430"/>
    </row>
    <row r="14" spans="2:8" ht="15" customHeight="1">
      <c r="B14" s="426">
        <v>8</v>
      </c>
      <c r="C14" s="427" t="s">
        <v>313</v>
      </c>
      <c r="D14" s="428">
        <v>7.4690449999999995</v>
      </c>
      <c r="E14" s="428">
        <v>3.4297839999999997</v>
      </c>
      <c r="F14" s="428">
        <v>5.729522</v>
      </c>
      <c r="G14" s="427">
        <v>-54.08001960089945</v>
      </c>
      <c r="H14" s="429">
        <v>67.0519776172494</v>
      </c>
    </row>
    <row r="15" spans="2:8" ht="15" customHeight="1">
      <c r="B15" s="426">
        <v>9</v>
      </c>
      <c r="C15" s="427" t="s">
        <v>314</v>
      </c>
      <c r="D15" s="428">
        <v>16.163946000000003</v>
      </c>
      <c r="E15" s="428">
        <v>15.109193999999999</v>
      </c>
      <c r="F15" s="428">
        <v>18.38942</v>
      </c>
      <c r="G15" s="427">
        <v>-6.525337315529285</v>
      </c>
      <c r="H15" s="429">
        <v>21.71013225457297</v>
      </c>
    </row>
    <row r="16" spans="2:8" ht="15" customHeight="1">
      <c r="B16" s="426">
        <v>10</v>
      </c>
      <c r="C16" s="427" t="s">
        <v>315</v>
      </c>
      <c r="D16" s="428">
        <v>592.8936110000001</v>
      </c>
      <c r="E16" s="428">
        <v>410.821242</v>
      </c>
      <c r="F16" s="428">
        <v>407.473592</v>
      </c>
      <c r="G16" s="427">
        <v>-30.709113004761335</v>
      </c>
      <c r="H16" s="429">
        <v>-0.8148677959549104</v>
      </c>
    </row>
    <row r="17" spans="2:8" ht="15" customHeight="1">
      <c r="B17" s="426">
        <v>11</v>
      </c>
      <c r="C17" s="427" t="s">
        <v>316</v>
      </c>
      <c r="D17" s="428">
        <v>6.436639</v>
      </c>
      <c r="E17" s="428">
        <v>11.727126</v>
      </c>
      <c r="F17" s="428">
        <v>16.897558000000004</v>
      </c>
      <c r="G17" s="427">
        <v>82.19331548654506</v>
      </c>
      <c r="H17" s="429">
        <v>44.089506670261756</v>
      </c>
    </row>
    <row r="18" spans="2:8" ht="15" customHeight="1">
      <c r="B18" s="426">
        <v>12</v>
      </c>
      <c r="C18" s="427" t="s">
        <v>317</v>
      </c>
      <c r="D18" s="428">
        <v>1458.026694</v>
      </c>
      <c r="E18" s="428">
        <v>353.46961200000004</v>
      </c>
      <c r="F18" s="428">
        <v>547.1086809999999</v>
      </c>
      <c r="G18" s="427">
        <v>-75.75698624349054</v>
      </c>
      <c r="H18" s="429">
        <v>54.7823808401385</v>
      </c>
    </row>
    <row r="19" spans="2:8" ht="15" customHeight="1">
      <c r="B19" s="426">
        <v>13</v>
      </c>
      <c r="C19" s="427" t="s">
        <v>318</v>
      </c>
      <c r="D19" s="428">
        <v>0</v>
      </c>
      <c r="E19" s="428">
        <v>0</v>
      </c>
      <c r="F19" s="428">
        <v>0</v>
      </c>
      <c r="G19" s="428" t="s">
        <v>120</v>
      </c>
      <c r="H19" s="429" t="s">
        <v>120</v>
      </c>
    </row>
    <row r="20" spans="2:8" ht="15" customHeight="1">
      <c r="B20" s="426">
        <v>14</v>
      </c>
      <c r="C20" s="427" t="s">
        <v>319</v>
      </c>
      <c r="D20" s="428">
        <v>75.474</v>
      </c>
      <c r="E20" s="428">
        <v>52.33524</v>
      </c>
      <c r="F20" s="428">
        <v>74.28018399999999</v>
      </c>
      <c r="G20" s="427">
        <v>-30.657921933381033</v>
      </c>
      <c r="H20" s="429">
        <v>41.9314863178233</v>
      </c>
    </row>
    <row r="21" spans="2:8" ht="15" customHeight="1">
      <c r="B21" s="426">
        <v>15</v>
      </c>
      <c r="C21" s="427" t="s">
        <v>320</v>
      </c>
      <c r="D21" s="428">
        <v>201.134024</v>
      </c>
      <c r="E21" s="428">
        <v>239.058362</v>
      </c>
      <c r="F21" s="428">
        <v>137.530015</v>
      </c>
      <c r="G21" s="427">
        <v>18.85525742775374</v>
      </c>
      <c r="H21" s="429">
        <v>-42.470109035550074</v>
      </c>
    </row>
    <row r="22" spans="2:8" ht="15" customHeight="1">
      <c r="B22" s="426">
        <v>16</v>
      </c>
      <c r="C22" s="427" t="s">
        <v>321</v>
      </c>
      <c r="D22" s="428">
        <v>13.275155000000002</v>
      </c>
      <c r="E22" s="428">
        <v>10.571912</v>
      </c>
      <c r="F22" s="428">
        <v>24.647005999999998</v>
      </c>
      <c r="G22" s="427">
        <v>-20.363174667263777</v>
      </c>
      <c r="H22" s="429">
        <v>133.1366927761033</v>
      </c>
    </row>
    <row r="23" spans="2:8" ht="15" customHeight="1">
      <c r="B23" s="426">
        <v>17</v>
      </c>
      <c r="C23" s="427" t="s">
        <v>322</v>
      </c>
      <c r="D23" s="428">
        <v>237.345031</v>
      </c>
      <c r="E23" s="428">
        <v>128.078751</v>
      </c>
      <c r="F23" s="428">
        <v>209.25433700000002</v>
      </c>
      <c r="G23" s="427">
        <v>-46.036893858544694</v>
      </c>
      <c r="H23" s="429">
        <v>63.37943286158375</v>
      </c>
    </row>
    <row r="24" spans="2:8" ht="15" customHeight="1">
      <c r="B24" s="426">
        <v>18</v>
      </c>
      <c r="C24" s="427" t="s">
        <v>323</v>
      </c>
      <c r="D24" s="428">
        <v>1705.8052009999997</v>
      </c>
      <c r="E24" s="428">
        <v>837.0036060000001</v>
      </c>
      <c r="F24" s="428">
        <v>2355.579678</v>
      </c>
      <c r="G24" s="427">
        <v>-50.93205217633756</v>
      </c>
      <c r="H24" s="429">
        <v>181.4300513300297</v>
      </c>
    </row>
    <row r="25" spans="2:8" ht="15" customHeight="1">
      <c r="B25" s="426">
        <v>19</v>
      </c>
      <c r="C25" s="427" t="s">
        <v>324</v>
      </c>
      <c r="D25" s="428">
        <v>1981.8283580000002</v>
      </c>
      <c r="E25" s="428">
        <v>1840.7460890000002</v>
      </c>
      <c r="F25" s="428">
        <v>1904.4826620000003</v>
      </c>
      <c r="G25" s="427">
        <v>-7.118793533783915</v>
      </c>
      <c r="H25" s="429">
        <v>3.462540183074651</v>
      </c>
    </row>
    <row r="26" spans="2:8" ht="15" customHeight="1">
      <c r="B26" s="426"/>
      <c r="C26" s="427" t="s">
        <v>325</v>
      </c>
      <c r="D26" s="428">
        <v>7.528449999999999</v>
      </c>
      <c r="E26" s="428">
        <v>20.189754999999998</v>
      </c>
      <c r="F26" s="428">
        <v>32.376318</v>
      </c>
      <c r="G26" s="428">
        <v>168.17943932682027</v>
      </c>
      <c r="H26" s="429">
        <v>60.36013314673704</v>
      </c>
    </row>
    <row r="27" spans="2:8" ht="15" customHeight="1">
      <c r="B27" s="426"/>
      <c r="C27" s="427" t="s">
        <v>326</v>
      </c>
      <c r="D27" s="428">
        <v>1765.891284</v>
      </c>
      <c r="E27" s="428">
        <v>1652.3584340000002</v>
      </c>
      <c r="F27" s="428">
        <v>1602.6382680000002</v>
      </c>
      <c r="G27" s="427">
        <v>-6.429209489206585</v>
      </c>
      <c r="H27" s="429">
        <v>-3.009042407320692</v>
      </c>
    </row>
    <row r="28" spans="2:8" ht="15" customHeight="1">
      <c r="B28" s="426"/>
      <c r="C28" s="427" t="s">
        <v>327</v>
      </c>
      <c r="D28" s="428">
        <v>208.408624</v>
      </c>
      <c r="E28" s="428">
        <v>168.1979</v>
      </c>
      <c r="F28" s="428">
        <v>269.468076</v>
      </c>
      <c r="G28" s="427">
        <v>-19.294174697876215</v>
      </c>
      <c r="H28" s="429">
        <v>60.208941966576276</v>
      </c>
    </row>
    <row r="29" spans="2:8" ht="15" customHeight="1">
      <c r="B29" s="426">
        <v>20</v>
      </c>
      <c r="C29" s="427" t="s">
        <v>328</v>
      </c>
      <c r="D29" s="428">
        <v>96.1242</v>
      </c>
      <c r="E29" s="428">
        <v>94.77499999999999</v>
      </c>
      <c r="F29" s="428">
        <v>29.915202</v>
      </c>
      <c r="G29" s="427">
        <v>-1.4036007581857746</v>
      </c>
      <c r="H29" s="429">
        <v>-68.43555579002901</v>
      </c>
    </row>
    <row r="30" spans="2:8" ht="15" customHeight="1">
      <c r="B30" s="426">
        <v>21</v>
      </c>
      <c r="C30" s="427" t="s">
        <v>329</v>
      </c>
      <c r="D30" s="428">
        <v>103.68613599999998</v>
      </c>
      <c r="E30" s="428">
        <v>28.290882999999997</v>
      </c>
      <c r="F30" s="428">
        <v>28.149195000000002</v>
      </c>
      <c r="G30" s="427">
        <v>-72.71488350187917</v>
      </c>
      <c r="H30" s="429">
        <v>-0.5008256546817336</v>
      </c>
    </row>
    <row r="31" spans="2:8" ht="15" customHeight="1">
      <c r="B31" s="426">
        <v>22</v>
      </c>
      <c r="C31" s="427" t="s">
        <v>330</v>
      </c>
      <c r="D31" s="428">
        <v>0</v>
      </c>
      <c r="E31" s="428">
        <v>0.0025</v>
      </c>
      <c r="F31" s="428">
        <v>15.721746</v>
      </c>
      <c r="G31" s="428" t="s">
        <v>120</v>
      </c>
      <c r="H31" s="429" t="s">
        <v>120</v>
      </c>
    </row>
    <row r="32" spans="2:8" ht="15" customHeight="1">
      <c r="B32" s="426">
        <v>23</v>
      </c>
      <c r="C32" s="427" t="s">
        <v>331</v>
      </c>
      <c r="D32" s="428">
        <v>543.236386</v>
      </c>
      <c r="E32" s="428">
        <v>369.421576</v>
      </c>
      <c r="F32" s="428">
        <v>395.64442299999996</v>
      </c>
      <c r="G32" s="427">
        <v>-31.996164925521015</v>
      </c>
      <c r="H32" s="429">
        <v>7.098352858523867</v>
      </c>
    </row>
    <row r="33" spans="2:8" ht="15" customHeight="1">
      <c r="B33" s="426">
        <v>24</v>
      </c>
      <c r="C33" s="427" t="s">
        <v>332</v>
      </c>
      <c r="D33" s="428">
        <v>26.313535</v>
      </c>
      <c r="E33" s="428">
        <v>11.090052</v>
      </c>
      <c r="F33" s="428">
        <v>25.68124</v>
      </c>
      <c r="G33" s="427">
        <v>-57.85419176860882</v>
      </c>
      <c r="H33" s="429">
        <v>131.5700593649155</v>
      </c>
    </row>
    <row r="34" spans="2:8" ht="15" customHeight="1">
      <c r="B34" s="426">
        <v>25</v>
      </c>
      <c r="C34" s="427" t="s">
        <v>333</v>
      </c>
      <c r="D34" s="428">
        <v>310.09945600000003</v>
      </c>
      <c r="E34" s="428">
        <v>131.37151400000002</v>
      </c>
      <c r="F34" s="428">
        <v>321.167039</v>
      </c>
      <c r="G34" s="427">
        <v>-57.63568382396646</v>
      </c>
      <c r="H34" s="429">
        <v>144.47235874894457</v>
      </c>
    </row>
    <row r="35" spans="2:8" ht="15" customHeight="1">
      <c r="B35" s="426">
        <v>26</v>
      </c>
      <c r="C35" s="427" t="s">
        <v>334</v>
      </c>
      <c r="D35" s="428">
        <v>268.917527</v>
      </c>
      <c r="E35" s="428">
        <v>331.511792</v>
      </c>
      <c r="F35" s="428">
        <v>606.211592</v>
      </c>
      <c r="G35" s="427">
        <v>23.276379824807776</v>
      </c>
      <c r="H35" s="429">
        <v>82.86275379308375</v>
      </c>
    </row>
    <row r="36" spans="2:8" ht="15" customHeight="1">
      <c r="B36" s="426">
        <v>27</v>
      </c>
      <c r="C36" s="427" t="s">
        <v>335</v>
      </c>
      <c r="D36" s="428">
        <v>1.08664</v>
      </c>
      <c r="E36" s="428">
        <v>0</v>
      </c>
      <c r="F36" s="428">
        <v>0.778319</v>
      </c>
      <c r="G36" s="427">
        <v>-100</v>
      </c>
      <c r="H36" s="429" t="s">
        <v>120</v>
      </c>
    </row>
    <row r="37" spans="2:8" ht="15" customHeight="1">
      <c r="B37" s="426">
        <v>28</v>
      </c>
      <c r="C37" s="427" t="s">
        <v>336</v>
      </c>
      <c r="D37" s="428">
        <v>58.197236000000004</v>
      </c>
      <c r="E37" s="428">
        <v>17.494182</v>
      </c>
      <c r="F37" s="428">
        <v>6.6865369999999995</v>
      </c>
      <c r="G37" s="427">
        <v>-69.93984044190691</v>
      </c>
      <c r="H37" s="429">
        <v>-61.77851013554106</v>
      </c>
    </row>
    <row r="38" spans="2:8" ht="15" customHeight="1">
      <c r="B38" s="426">
        <v>29</v>
      </c>
      <c r="C38" s="427" t="s">
        <v>337</v>
      </c>
      <c r="D38" s="428">
        <v>35.566615999999996</v>
      </c>
      <c r="E38" s="428">
        <v>37.489275</v>
      </c>
      <c r="F38" s="428">
        <v>39.540496</v>
      </c>
      <c r="G38" s="427">
        <v>5.405796829251358</v>
      </c>
      <c r="H38" s="429">
        <v>5.471487512095123</v>
      </c>
    </row>
    <row r="39" spans="2:8" ht="15" customHeight="1">
      <c r="B39" s="426">
        <v>30</v>
      </c>
      <c r="C39" s="427" t="s">
        <v>338</v>
      </c>
      <c r="D39" s="428">
        <v>161.236221</v>
      </c>
      <c r="E39" s="428">
        <v>93.59468799999999</v>
      </c>
      <c r="F39" s="428">
        <v>100.112189</v>
      </c>
      <c r="G39" s="427">
        <v>-41.95182235138096</v>
      </c>
      <c r="H39" s="429">
        <v>6.963537289637657</v>
      </c>
    </row>
    <row r="40" spans="2:8" ht="15" customHeight="1">
      <c r="B40" s="426">
        <v>31</v>
      </c>
      <c r="C40" s="427" t="s">
        <v>339</v>
      </c>
      <c r="D40" s="428">
        <v>2351.453622</v>
      </c>
      <c r="E40" s="428">
        <v>1582.4536010000002</v>
      </c>
      <c r="F40" s="428">
        <v>1335.25983</v>
      </c>
      <c r="G40" s="427">
        <v>-32.70317618877536</v>
      </c>
      <c r="H40" s="429">
        <v>-15.620917469162507</v>
      </c>
    </row>
    <row r="41" spans="2:8" ht="15" customHeight="1">
      <c r="B41" s="426">
        <v>32</v>
      </c>
      <c r="C41" s="427" t="s">
        <v>340</v>
      </c>
      <c r="D41" s="428">
        <v>32.121876</v>
      </c>
      <c r="E41" s="428">
        <v>0.01225</v>
      </c>
      <c r="F41" s="428">
        <v>0.444</v>
      </c>
      <c r="G41" s="427">
        <v>-99.96186399573922</v>
      </c>
      <c r="H41" s="429" t="s">
        <v>120</v>
      </c>
    </row>
    <row r="42" spans="2:8" ht="15" customHeight="1">
      <c r="B42" s="426">
        <v>33</v>
      </c>
      <c r="C42" s="427" t="s">
        <v>341</v>
      </c>
      <c r="D42" s="428">
        <v>1.705306</v>
      </c>
      <c r="E42" s="428">
        <v>2.301706</v>
      </c>
      <c r="F42" s="428">
        <v>39.538391000000004</v>
      </c>
      <c r="G42" s="427">
        <v>34.97319542650996</v>
      </c>
      <c r="H42" s="429" t="s">
        <v>120</v>
      </c>
    </row>
    <row r="43" spans="2:8" ht="15" customHeight="1">
      <c r="B43" s="426">
        <v>34</v>
      </c>
      <c r="C43" s="427" t="s">
        <v>342</v>
      </c>
      <c r="D43" s="428">
        <v>185.85257099999998</v>
      </c>
      <c r="E43" s="428">
        <v>112.84227499999999</v>
      </c>
      <c r="F43" s="428">
        <v>138.306359</v>
      </c>
      <c r="G43" s="427">
        <v>-39.28398493879324</v>
      </c>
      <c r="H43" s="429">
        <v>22.566085272562958</v>
      </c>
    </row>
    <row r="44" spans="2:8" ht="15" customHeight="1">
      <c r="B44" s="426">
        <v>35</v>
      </c>
      <c r="C44" s="427" t="s">
        <v>343</v>
      </c>
      <c r="D44" s="428">
        <v>21.623690999999997</v>
      </c>
      <c r="E44" s="428">
        <v>6.879238</v>
      </c>
      <c r="F44" s="428">
        <v>18.323682</v>
      </c>
      <c r="G44" s="427">
        <v>-68.18656907370716</v>
      </c>
      <c r="H44" s="429">
        <v>166.3620883592049</v>
      </c>
    </row>
    <row r="45" spans="2:8" ht="15" customHeight="1">
      <c r="B45" s="426">
        <v>36</v>
      </c>
      <c r="C45" s="427" t="s">
        <v>344</v>
      </c>
      <c r="D45" s="428">
        <v>741.3109979999999</v>
      </c>
      <c r="E45" s="428">
        <v>516.52723</v>
      </c>
      <c r="F45" s="428">
        <v>791.1318210000001</v>
      </c>
      <c r="G45" s="427">
        <v>-30.322465012181027</v>
      </c>
      <c r="H45" s="429">
        <v>53.16362333888961</v>
      </c>
    </row>
    <row r="46" spans="2:8" ht="15" customHeight="1">
      <c r="B46" s="426">
        <v>37</v>
      </c>
      <c r="C46" s="427" t="s">
        <v>345</v>
      </c>
      <c r="D46" s="428">
        <v>0</v>
      </c>
      <c r="E46" s="428">
        <v>0</v>
      </c>
      <c r="F46" s="428">
        <v>0</v>
      </c>
      <c r="G46" s="428" t="s">
        <v>120</v>
      </c>
      <c r="H46" s="429" t="s">
        <v>120</v>
      </c>
    </row>
    <row r="47" spans="2:8" ht="15" customHeight="1">
      <c r="B47" s="426">
        <v>38</v>
      </c>
      <c r="C47" s="427" t="s">
        <v>346</v>
      </c>
      <c r="D47" s="428">
        <v>1337.1437170000002</v>
      </c>
      <c r="E47" s="428">
        <v>866.259476</v>
      </c>
      <c r="F47" s="428">
        <v>901.882779</v>
      </c>
      <c r="G47" s="427">
        <v>-35.215679138549945</v>
      </c>
      <c r="H47" s="429">
        <v>4.1123132256506665</v>
      </c>
    </row>
    <row r="48" spans="2:8" ht="15" customHeight="1">
      <c r="B48" s="426">
        <v>39</v>
      </c>
      <c r="C48" s="427" t="s">
        <v>347</v>
      </c>
      <c r="D48" s="428">
        <v>161.984297</v>
      </c>
      <c r="E48" s="428">
        <v>31.933540999999998</v>
      </c>
      <c r="F48" s="428">
        <v>103.07840399999999</v>
      </c>
      <c r="G48" s="427">
        <v>-80.28602673751766</v>
      </c>
      <c r="H48" s="429">
        <v>222.7903977200649</v>
      </c>
    </row>
    <row r="49" spans="2:8" ht="15" customHeight="1">
      <c r="B49" s="426">
        <v>40</v>
      </c>
      <c r="C49" s="427" t="s">
        <v>348</v>
      </c>
      <c r="D49" s="428">
        <v>12.773688</v>
      </c>
      <c r="E49" s="428">
        <v>2.903817</v>
      </c>
      <c r="F49" s="428">
        <v>1.031914</v>
      </c>
      <c r="G49" s="427">
        <v>-77.2671995746256</v>
      </c>
      <c r="H49" s="429">
        <v>-64.46353196499642</v>
      </c>
    </row>
    <row r="50" spans="2:8" ht="15" customHeight="1">
      <c r="B50" s="426">
        <v>41</v>
      </c>
      <c r="C50" s="427" t="s">
        <v>349</v>
      </c>
      <c r="D50" s="428">
        <v>0</v>
      </c>
      <c r="E50" s="428">
        <v>0</v>
      </c>
      <c r="F50" s="428">
        <v>0</v>
      </c>
      <c r="G50" s="428" t="s">
        <v>120</v>
      </c>
      <c r="H50" s="429" t="s">
        <v>120</v>
      </c>
    </row>
    <row r="51" spans="2:8" ht="15" customHeight="1">
      <c r="B51" s="426">
        <v>42</v>
      </c>
      <c r="C51" s="427" t="s">
        <v>350</v>
      </c>
      <c r="D51" s="428">
        <v>110.12104</v>
      </c>
      <c r="E51" s="428">
        <v>62.637264</v>
      </c>
      <c r="F51" s="428">
        <v>122.645498</v>
      </c>
      <c r="G51" s="427">
        <v>-43.11962182703686</v>
      </c>
      <c r="H51" s="429">
        <v>95.80277005713404</v>
      </c>
    </row>
    <row r="52" spans="2:8" ht="15" customHeight="1">
      <c r="B52" s="426">
        <v>43</v>
      </c>
      <c r="C52" s="427" t="s">
        <v>351</v>
      </c>
      <c r="D52" s="428">
        <v>2738.138202</v>
      </c>
      <c r="E52" s="428">
        <v>1486.758819</v>
      </c>
      <c r="F52" s="428">
        <v>1585.9744119999998</v>
      </c>
      <c r="G52" s="427">
        <v>-45.70183426409826</v>
      </c>
      <c r="H52" s="429">
        <v>6.673280947257652</v>
      </c>
    </row>
    <row r="53" spans="2:8" ht="15" customHeight="1">
      <c r="B53" s="426">
        <v>44</v>
      </c>
      <c r="C53" s="427" t="s">
        <v>352</v>
      </c>
      <c r="D53" s="428">
        <v>40.074509</v>
      </c>
      <c r="E53" s="428">
        <v>46.049113999999996</v>
      </c>
      <c r="F53" s="428">
        <v>2.165524</v>
      </c>
      <c r="G53" s="427">
        <v>14.908741614276536</v>
      </c>
      <c r="H53" s="429">
        <v>-95.2973601185899</v>
      </c>
    </row>
    <row r="54" spans="2:8" ht="15" customHeight="1">
      <c r="B54" s="426">
        <v>45</v>
      </c>
      <c r="C54" s="427" t="s">
        <v>353</v>
      </c>
      <c r="D54" s="428">
        <v>471.9305389999999</v>
      </c>
      <c r="E54" s="428">
        <v>237.44941899999998</v>
      </c>
      <c r="F54" s="428">
        <v>281.366094</v>
      </c>
      <c r="G54" s="427">
        <v>-49.685515266050615</v>
      </c>
      <c r="H54" s="429">
        <v>18.495170544089646</v>
      </c>
    </row>
    <row r="55" spans="2:8" ht="15" customHeight="1">
      <c r="B55" s="426">
        <v>46</v>
      </c>
      <c r="C55" s="427" t="s">
        <v>354</v>
      </c>
      <c r="D55" s="428">
        <v>0</v>
      </c>
      <c r="E55" s="428">
        <v>6.340184</v>
      </c>
      <c r="F55" s="428">
        <v>5.368698</v>
      </c>
      <c r="G55" s="428" t="s">
        <v>120</v>
      </c>
      <c r="H55" s="429">
        <v>-15.32267833236385</v>
      </c>
    </row>
    <row r="56" spans="2:8" ht="15" customHeight="1">
      <c r="B56" s="426">
        <v>47</v>
      </c>
      <c r="C56" s="427" t="s">
        <v>156</v>
      </c>
      <c r="D56" s="428">
        <v>202.823442</v>
      </c>
      <c r="E56" s="428">
        <v>257.121755</v>
      </c>
      <c r="F56" s="428">
        <v>69.168195</v>
      </c>
      <c r="G56" s="427">
        <v>26.771221543513704</v>
      </c>
      <c r="H56" s="429">
        <v>-73.09904990342028</v>
      </c>
    </row>
    <row r="57" spans="2:8" ht="15" customHeight="1">
      <c r="B57" s="426">
        <v>48</v>
      </c>
      <c r="C57" s="427" t="s">
        <v>355</v>
      </c>
      <c r="D57" s="428">
        <v>1174.949279</v>
      </c>
      <c r="E57" s="428">
        <v>677.5394210000001</v>
      </c>
      <c r="F57" s="428">
        <v>841.433043</v>
      </c>
      <c r="G57" s="427">
        <v>-42.33458132110568</v>
      </c>
      <c r="H57" s="429">
        <v>24.189533024972135</v>
      </c>
    </row>
    <row r="58" spans="2:8" ht="15" customHeight="1">
      <c r="B58" s="426">
        <v>49</v>
      </c>
      <c r="C58" s="427" t="s">
        <v>356</v>
      </c>
      <c r="D58" s="428">
        <v>3129.307753</v>
      </c>
      <c r="E58" s="428">
        <v>1414.694012</v>
      </c>
      <c r="F58" s="428">
        <v>1284.0213219999998</v>
      </c>
      <c r="G58" s="427">
        <v>-54.79210983183859</v>
      </c>
      <c r="H58" s="429">
        <v>-9.236816505306606</v>
      </c>
    </row>
    <row r="59" spans="2:8" ht="15" customHeight="1">
      <c r="B59" s="431"/>
      <c r="C59" s="424" t="s">
        <v>357</v>
      </c>
      <c r="D59" s="424">
        <v>4494.851007000005</v>
      </c>
      <c r="E59" s="424">
        <v>2490.588094999999</v>
      </c>
      <c r="F59" s="424">
        <v>3286.1565409999985</v>
      </c>
      <c r="G59" s="427">
        <v>-44.59019684698535</v>
      </c>
      <c r="H59" s="432">
        <v>31.942995616061523</v>
      </c>
    </row>
    <row r="60" spans="2:8" ht="15" customHeight="1" thickBot="1">
      <c r="B60" s="433"/>
      <c r="C60" s="434" t="s">
        <v>358</v>
      </c>
      <c r="D60" s="435">
        <v>27163.936873000006</v>
      </c>
      <c r="E60" s="435">
        <v>17409.194822999998</v>
      </c>
      <c r="F60" s="435">
        <v>20393.056785</v>
      </c>
      <c r="G60" s="435">
        <v>-35.91063436646357</v>
      </c>
      <c r="H60" s="436">
        <v>17.139574761136572</v>
      </c>
    </row>
    <row r="61" spans="2:8" ht="13.5" thickTop="1">
      <c r="B61" s="437" t="s">
        <v>359</v>
      </c>
      <c r="C61" s="438"/>
      <c r="D61" s="439"/>
      <c r="E61" s="439"/>
      <c r="F61" s="440"/>
      <c r="G61" s="441"/>
      <c r="H61" s="441"/>
    </row>
    <row r="62" spans="2:8" ht="15" customHeight="1">
      <c r="B62" s="46" t="s">
        <v>360</v>
      </c>
      <c r="C62" s="437"/>
      <c r="D62" s="437"/>
      <c r="E62" s="437"/>
      <c r="F62" s="437"/>
      <c r="G62" s="437"/>
      <c r="H62" s="437"/>
    </row>
    <row r="63" spans="2:8" ht="15" customHeight="1">
      <c r="B63" s="442"/>
      <c r="C63" s="442"/>
      <c r="D63" s="442"/>
      <c r="E63" s="442"/>
      <c r="F63" s="442"/>
      <c r="G63" s="442"/>
      <c r="H63" s="442"/>
    </row>
  </sheetData>
  <sheetProtection/>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NRB-PC5</dc:creator>
  <cp:keywords/>
  <dc:description/>
  <cp:lastModifiedBy>M00326</cp:lastModifiedBy>
  <cp:lastPrinted>2017-02-21T07:08:19Z</cp:lastPrinted>
  <dcterms:created xsi:type="dcterms:W3CDTF">2015-12-11T05:19:26Z</dcterms:created>
  <dcterms:modified xsi:type="dcterms:W3CDTF">2017-02-21T11:01:43Z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